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松本商店root(HPﾃﾞｰﾀ)\kooriyasan\dpod\"/>
    </mc:Choice>
  </mc:AlternateContent>
  <bookViews>
    <workbookView xWindow="0" yWindow="0" windowWidth="16545" windowHeight="13980"/>
  </bookViews>
  <sheets>
    <sheet name="Sheet1" sheetId="1" r:id="rId1"/>
  </sheets>
  <definedNames>
    <definedName name="telfax">#REF!</definedName>
    <definedName name="かき氷用品">#REF!</definedName>
    <definedName name="ガス">#REF!</definedName>
    <definedName name="ご来店">#REF!</definedName>
    <definedName name="ドライアイス">#REF!</definedName>
    <definedName name="ﾛｯｸ･ﾀﾞｲﾔ">#REF!</definedName>
    <definedName name="一回目">#REF!</definedName>
    <definedName name="三回目">#REF!</definedName>
    <definedName name="集金">#REF!</definedName>
    <definedName name="集金2">#REF!</definedName>
    <definedName name="書">#REF!</definedName>
    <definedName name="青赤区別">#REF!</definedName>
    <definedName name="担当">#REF!</definedName>
    <definedName name="担当者名">#REF!</definedName>
    <definedName name="電話名義">#REF!</definedName>
    <definedName name="二回目">#REF!</definedName>
    <definedName name="二日目">#REF!</definedName>
    <definedName name="配達.保証金…">#REF!</definedName>
    <definedName name="氷単位">#REF!</definedName>
    <definedName name="返却可1">#REF!</definedName>
    <definedName name="用途">#REF!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4" i="1" l="1"/>
  <c r="M44" i="1" s="1"/>
  <c r="X44" i="1"/>
  <c r="W44" i="1"/>
  <c r="S44" i="1"/>
  <c r="O44" i="1"/>
  <c r="AA43" i="1"/>
  <c r="X43" i="1"/>
  <c r="W43" i="1"/>
  <c r="S43" i="1"/>
  <c r="O43" i="1"/>
  <c r="AA42" i="1"/>
  <c r="X42" i="1"/>
  <c r="W42" i="1"/>
  <c r="S42" i="1"/>
  <c r="O42" i="1"/>
  <c r="M42" i="1"/>
  <c r="J42" i="1"/>
  <c r="J43" i="1" s="1"/>
  <c r="AA41" i="1"/>
  <c r="X41" i="1"/>
  <c r="W41" i="1"/>
  <c r="S41" i="1"/>
  <c r="O41" i="1"/>
  <c r="M41" i="1"/>
  <c r="AA40" i="1"/>
  <c r="X40" i="1"/>
  <c r="W40" i="1"/>
  <c r="V40" i="1"/>
  <c r="S40" i="1"/>
  <c r="O40" i="1"/>
  <c r="M40" i="1"/>
  <c r="AA39" i="1"/>
  <c r="X39" i="1"/>
  <c r="W39" i="1"/>
  <c r="V39" i="1"/>
  <c r="S39" i="1"/>
  <c r="O39" i="1"/>
  <c r="M39" i="1"/>
  <c r="AA38" i="1"/>
  <c r="X38" i="1"/>
  <c r="W38" i="1"/>
  <c r="V38" i="1"/>
  <c r="S38" i="1"/>
  <c r="O38" i="1"/>
  <c r="M38" i="1"/>
  <c r="AA37" i="1"/>
  <c r="X37" i="1"/>
  <c r="W37" i="1"/>
  <c r="S37" i="1"/>
  <c r="O37" i="1"/>
  <c r="M37" i="1"/>
  <c r="AA36" i="1"/>
  <c r="X36" i="1"/>
  <c r="W36" i="1"/>
  <c r="S36" i="1"/>
  <c r="O36" i="1"/>
  <c r="M36" i="1"/>
  <c r="AA35" i="1"/>
  <c r="X35" i="1"/>
  <c r="W35" i="1"/>
  <c r="S35" i="1"/>
  <c r="O35" i="1"/>
  <c r="M35" i="1"/>
  <c r="AA34" i="1"/>
  <c r="X34" i="1"/>
  <c r="W34" i="1"/>
  <c r="S34" i="1"/>
  <c r="O34" i="1"/>
  <c r="M34" i="1"/>
  <c r="AA33" i="1"/>
  <c r="X33" i="1"/>
  <c r="W33" i="1"/>
  <c r="S33" i="1"/>
  <c r="O33" i="1"/>
  <c r="M33" i="1"/>
  <c r="AA32" i="1"/>
  <c r="X32" i="1"/>
  <c r="W32" i="1"/>
  <c r="S32" i="1"/>
  <c r="O32" i="1"/>
  <c r="M32" i="1"/>
  <c r="AA31" i="1"/>
  <c r="X31" i="1"/>
  <c r="W31" i="1"/>
  <c r="S31" i="1"/>
  <c r="O31" i="1"/>
  <c r="M31" i="1"/>
  <c r="AA30" i="1"/>
  <c r="X30" i="1"/>
  <c r="W30" i="1"/>
  <c r="S30" i="1"/>
  <c r="O30" i="1"/>
  <c r="M30" i="1"/>
  <c r="AA29" i="1"/>
  <c r="X29" i="1"/>
  <c r="W29" i="1"/>
  <c r="S29" i="1"/>
  <c r="O29" i="1"/>
  <c r="M29" i="1"/>
  <c r="AA28" i="1"/>
  <c r="X28" i="1"/>
  <c r="W28" i="1"/>
  <c r="S28" i="1"/>
  <c r="O28" i="1"/>
  <c r="M28" i="1"/>
  <c r="AA27" i="1"/>
  <c r="X27" i="1"/>
  <c r="W27" i="1"/>
  <c r="S27" i="1"/>
  <c r="O27" i="1"/>
  <c r="M27" i="1"/>
  <c r="AA26" i="1"/>
  <c r="X26" i="1"/>
  <c r="W26" i="1"/>
  <c r="V26" i="1"/>
  <c r="S26" i="1"/>
  <c r="O26" i="1"/>
  <c r="M26" i="1"/>
  <c r="AA25" i="1"/>
  <c r="X25" i="1"/>
  <c r="W25" i="1"/>
  <c r="V25" i="1"/>
  <c r="S25" i="1"/>
  <c r="O25" i="1"/>
  <c r="M25" i="1"/>
  <c r="AA24" i="1"/>
  <c r="X24" i="1"/>
  <c r="W24" i="1"/>
  <c r="V24" i="1"/>
  <c r="S24" i="1"/>
  <c r="O24" i="1"/>
  <c r="M24" i="1"/>
  <c r="X23" i="1"/>
  <c r="W23" i="1"/>
  <c r="V23" i="1"/>
  <c r="S23" i="1"/>
  <c r="O23" i="1"/>
  <c r="AA23" i="1" s="1"/>
  <c r="M23" i="1"/>
  <c r="AA22" i="1"/>
  <c r="X22" i="1"/>
  <c r="W22" i="1"/>
  <c r="V22" i="1"/>
  <c r="S22" i="1"/>
  <c r="O22" i="1"/>
  <c r="M22" i="1"/>
  <c r="AA21" i="1"/>
  <c r="X21" i="1"/>
  <c r="W21" i="1"/>
  <c r="V21" i="1"/>
  <c r="S21" i="1"/>
  <c r="O21" i="1"/>
  <c r="M21" i="1"/>
  <c r="AA20" i="1"/>
  <c r="X20" i="1"/>
  <c r="AA19" i="1"/>
  <c r="X19" i="1"/>
  <c r="W19" i="1"/>
  <c r="S19" i="1"/>
  <c r="O19" i="1"/>
  <c r="M19" i="1"/>
  <c r="AA18" i="1"/>
  <c r="X18" i="1"/>
  <c r="W18" i="1"/>
  <c r="S18" i="1"/>
  <c r="O18" i="1"/>
  <c r="M18" i="1"/>
  <c r="AA17" i="1"/>
  <c r="X17" i="1"/>
  <c r="W17" i="1"/>
  <c r="S17" i="1"/>
  <c r="O17" i="1"/>
  <c r="M17" i="1"/>
  <c r="AA16" i="1"/>
  <c r="X16" i="1"/>
  <c r="W16" i="1"/>
  <c r="S16" i="1"/>
  <c r="O16" i="1"/>
  <c r="M16" i="1"/>
  <c r="AA15" i="1"/>
  <c r="X15" i="1"/>
  <c r="W15" i="1"/>
  <c r="S15" i="1"/>
  <c r="O15" i="1"/>
  <c r="M15" i="1"/>
  <c r="AA14" i="1"/>
  <c r="X14" i="1"/>
  <c r="W14" i="1"/>
  <c r="S14" i="1"/>
  <c r="O14" i="1"/>
  <c r="M14" i="1"/>
  <c r="L10" i="1"/>
  <c r="B2" i="1"/>
  <c r="AA44" i="1" l="1"/>
  <c r="X45" i="1"/>
  <c r="L45" i="1"/>
  <c r="P45" i="1"/>
  <c r="T45" i="1"/>
</calcChain>
</file>

<file path=xl/sharedStrings.xml><?xml version="1.0" encoding="utf-8"?>
<sst xmlns="http://schemas.openxmlformats.org/spreadsheetml/2006/main" count="121" uniqueCount="89">
  <si>
    <t>納品初日</t>
    <rPh sb="0" eb="2">
      <t>ノウヒン</t>
    </rPh>
    <rPh sb="2" eb="4">
      <t>ショニチ</t>
    </rPh>
    <phoneticPr fontId="5"/>
  </si>
  <si>
    <t>No.</t>
  </si>
  <si>
    <t>様</t>
    <rPh sb="0" eb="1">
      <t>サマ</t>
    </rPh>
    <phoneticPr fontId="5"/>
  </si>
  <si>
    <t/>
  </si>
  <si>
    <t>携帯</t>
    <rPh sb="0" eb="2">
      <t>ケイタイ</t>
    </rPh>
    <phoneticPr fontId="3"/>
  </si>
  <si>
    <t>配達先</t>
  </si>
  <si>
    <t>TEL</t>
  </si>
  <si>
    <t>(円)</t>
    <rPh sb="1" eb="2">
      <t>エン</t>
    </rPh>
    <phoneticPr fontId="5"/>
  </si>
  <si>
    <t>備考</t>
    <rPh sb="0" eb="2">
      <t>ビコウ</t>
    </rPh>
    <phoneticPr fontId="5"/>
  </si>
  <si>
    <t>１回目</t>
    <rPh sb="1" eb="3">
      <t>カイメ</t>
    </rPh>
    <phoneticPr fontId="3"/>
  </si>
  <si>
    <t>２回目</t>
    <rPh sb="1" eb="3">
      <t>カイメ</t>
    </rPh>
    <phoneticPr fontId="3"/>
  </si>
  <si>
    <t>３回目</t>
    <rPh sb="1" eb="3">
      <t>カイメ</t>
    </rPh>
    <phoneticPr fontId="3"/>
  </si>
  <si>
    <t>合　計</t>
    <rPh sb="0" eb="1">
      <t>ゴウ</t>
    </rPh>
    <rPh sb="2" eb="3">
      <t>ケイ</t>
    </rPh>
    <phoneticPr fontId="3"/>
  </si>
  <si>
    <t>月日</t>
    <rPh sb="0" eb="2">
      <t>ガッピ</t>
    </rPh>
    <phoneticPr fontId="5"/>
  </si>
  <si>
    <t>時刻</t>
    <rPh sb="0" eb="2">
      <t>ジコク</t>
    </rPh>
    <phoneticPr fontId="5"/>
  </si>
  <si>
    <t>品　　名</t>
    <rPh sb="0" eb="1">
      <t>シナ</t>
    </rPh>
    <rPh sb="3" eb="4">
      <t>メイ</t>
    </rPh>
    <phoneticPr fontId="3"/>
  </si>
  <si>
    <t>単価</t>
    <rPh sb="0" eb="2">
      <t>タンカ</t>
    </rPh>
    <phoneticPr fontId="5"/>
  </si>
  <si>
    <t>数量</t>
    <rPh sb="0" eb="2">
      <t>スウリョウ</t>
    </rPh>
    <phoneticPr fontId="5"/>
  </si>
  <si>
    <t>税込額</t>
    <rPh sb="0" eb="2">
      <t>ゼイコミ</t>
    </rPh>
    <rPh sb="2" eb="3">
      <t>ガク</t>
    </rPh>
    <phoneticPr fontId="5"/>
  </si>
  <si>
    <t>単位</t>
    <rPh sb="0" eb="2">
      <t>タンイ</t>
    </rPh>
    <phoneticPr fontId="5"/>
  </si>
  <si>
    <t>氷・かき氷用品</t>
    <rPh sb="0" eb="1">
      <t>コオリ</t>
    </rPh>
    <rPh sb="4" eb="5">
      <t>ゴオリ</t>
    </rPh>
    <rPh sb="5" eb="7">
      <t>ヨウヒン</t>
    </rPh>
    <phoneticPr fontId="3"/>
  </si>
  <si>
    <t>販売品</t>
    <rPh sb="0" eb="3">
      <t>ハンバイヒン</t>
    </rPh>
    <phoneticPr fontId="3"/>
  </si>
  <si>
    <t>角氷
Ｂ11
氷柱</t>
    <rPh sb="0" eb="1">
      <t>カク</t>
    </rPh>
    <rPh sb="1" eb="2">
      <t>コオリ</t>
    </rPh>
    <rPh sb="7" eb="9">
      <t>ヒョウチュウ</t>
    </rPh>
    <phoneticPr fontId="3"/>
  </si>
  <si>
    <t>１角=550円(12×12.5×26.5)</t>
    <rPh sb="1" eb="2">
      <t>カク</t>
    </rPh>
    <rPh sb="6" eb="7">
      <t>エン</t>
    </rPh>
    <phoneticPr fontId="3"/>
  </si>
  <si>
    <t>角</t>
    <rPh sb="0" eb="1">
      <t>カク</t>
    </rPh>
    <phoneticPr fontId="5"/>
  </si>
  <si>
    <t>角</t>
    <rPh sb="0" eb="1">
      <t>カク</t>
    </rPh>
    <phoneticPr fontId="3"/>
  </si>
  <si>
    <t>Ｂ-11(氷３角が箱入)</t>
    <rPh sb="5" eb="6">
      <t>ヒョウ</t>
    </rPh>
    <rPh sb="7" eb="8">
      <t>カク</t>
    </rPh>
    <rPh sb="9" eb="11">
      <t>ハコイリ</t>
    </rPh>
    <phoneticPr fontId="3"/>
  </si>
  <si>
    <t>箱</t>
    <rPh sb="0" eb="1">
      <t>ハコ</t>
    </rPh>
    <phoneticPr fontId="5"/>
  </si>
  <si>
    <t>ロックアイス　３ｋｇ（袋入）</t>
  </si>
  <si>
    <t>袋</t>
    <rPh sb="0" eb="1">
      <t>フクロ</t>
    </rPh>
    <phoneticPr fontId="3"/>
  </si>
  <si>
    <t>ダイヤアイス　４ｋｇ（袋入）</t>
  </si>
  <si>
    <t>貸出品</t>
    <rPh sb="0" eb="2">
      <t>カシダシ</t>
    </rPh>
    <rPh sb="2" eb="3">
      <t>ヒン</t>
    </rPh>
    <phoneticPr fontId="5"/>
  </si>
  <si>
    <t>氷保管箱貸出</t>
    <rPh sb="4" eb="6">
      <t>カシダシ</t>
    </rPh>
    <phoneticPr fontId="5"/>
  </si>
  <si>
    <t>B11×１箱用</t>
    <rPh sb="5" eb="6">
      <t>ハコ</t>
    </rPh>
    <rPh sb="6" eb="7">
      <t>ヨウ</t>
    </rPh>
    <phoneticPr fontId="5"/>
  </si>
  <si>
    <t>返却できる★</t>
    <rPh sb="0" eb="2">
      <t>ヘンキャク</t>
    </rPh>
    <phoneticPr fontId="3"/>
  </si>
  <si>
    <t>(発泡ｽﾁﾛｰﾙ)</t>
    <rPh sb="1" eb="3">
      <t>ハッポウ</t>
    </rPh>
    <phoneticPr fontId="5"/>
  </si>
  <si>
    <t>B11×３箱用</t>
    <rPh sb="5" eb="6">
      <t>ハコ</t>
    </rPh>
    <rPh sb="6" eb="7">
      <t>ヨウ</t>
    </rPh>
    <phoneticPr fontId="5"/>
  </si>
  <si>
    <t>ｲﾍﾞﾝﾄｸｰﾗｰ貸出★要返却
(=ｱｲｽﾎﾞｯｸｽ=どぶづけ)
外寸約100･62･36､脚45cm</t>
    <rPh sb="9" eb="11">
      <t>カシダシ</t>
    </rPh>
    <rPh sb="33" eb="35">
      <t>ガイスン</t>
    </rPh>
    <rPh sb="35" eb="36">
      <t>ヤク</t>
    </rPh>
    <rPh sb="46" eb="47">
      <t>アシ</t>
    </rPh>
    <phoneticPr fontId="3"/>
  </si>
  <si>
    <t>青 配達納品★</t>
    <rPh sb="0" eb="1">
      <t>アオ</t>
    </rPh>
    <rPh sb="2" eb="4">
      <t>ハイタツ</t>
    </rPh>
    <rPh sb="4" eb="6">
      <t>ノウヒン</t>
    </rPh>
    <phoneticPr fontId="3"/>
  </si>
  <si>
    <t>台</t>
    <rPh sb="0" eb="1">
      <t>ダイ</t>
    </rPh>
    <phoneticPr fontId="5"/>
  </si>
  <si>
    <t>青 来店納品★</t>
    <rPh sb="0" eb="1">
      <t>アオ</t>
    </rPh>
    <rPh sb="2" eb="4">
      <t>ライテン</t>
    </rPh>
    <rPh sb="4" eb="6">
      <t>ノウヒン</t>
    </rPh>
    <phoneticPr fontId="3"/>
  </si>
  <si>
    <r>
      <t>手動かき氷機ｾｯﾄ</t>
    </r>
    <r>
      <rPr>
        <sz val="11"/>
        <rFont val="ＭＳ ゴシック"/>
        <family val="3"/>
        <charset val="128"/>
      </rPr>
      <t>(機械本体､
水受皿､氷旗､ｱｲｽﾋﾟｯｸ､ｹｰｽ★</t>
    </r>
    <rPh sb="0" eb="2">
      <t>シュドウ</t>
    </rPh>
    <rPh sb="4" eb="5">
      <t>ゴオリ</t>
    </rPh>
    <rPh sb="5" eb="6">
      <t>キ</t>
    </rPh>
    <rPh sb="10" eb="12">
      <t>キカイ</t>
    </rPh>
    <rPh sb="12" eb="14">
      <t>ホンタイ</t>
    </rPh>
    <phoneticPr fontId="3"/>
  </si>
  <si>
    <t>１日目</t>
    <rPh sb="1" eb="2">
      <t>ニチ</t>
    </rPh>
    <rPh sb="2" eb="3">
      <t>メ</t>
    </rPh>
    <phoneticPr fontId="5"/>
  </si>
  <si>
    <t>２日目以降</t>
    <rPh sb="1" eb="3">
      <t>カメ</t>
    </rPh>
    <rPh sb="3" eb="5">
      <t>イコウ</t>
    </rPh>
    <phoneticPr fontId="5"/>
  </si>
  <si>
    <t>販売品</t>
    <phoneticPr fontId="5"/>
  </si>
  <si>
    <r>
      <t xml:space="preserve">シロップ　
</t>
    </r>
    <r>
      <rPr>
        <sz val="11"/>
        <rFont val="ＭＳ ゴシック"/>
        <family val="3"/>
        <charset val="128"/>
      </rPr>
      <t>1.8ﾘｯﾄﾙPETﾎﾞﾄﾙ入り
１本でかき氷約70杯分</t>
    </r>
    <rPh sb="20" eb="21">
      <t>イ</t>
    </rPh>
    <rPh sb="24" eb="25">
      <t>ホン</t>
    </rPh>
    <rPh sb="28" eb="29">
      <t>ゴオリ</t>
    </rPh>
    <rPh sb="29" eb="30">
      <t>ヤク</t>
    </rPh>
    <rPh sb="32" eb="33">
      <t>ハイ</t>
    </rPh>
    <rPh sb="33" eb="34">
      <t>ブン</t>
    </rPh>
    <phoneticPr fontId="3"/>
  </si>
  <si>
    <t>イチゴ</t>
    <phoneticPr fontId="5"/>
  </si>
  <si>
    <t>本</t>
    <rPh sb="0" eb="1">
      <t>ホン</t>
    </rPh>
    <phoneticPr fontId="5"/>
  </si>
  <si>
    <t>ブルーハワイ</t>
    <phoneticPr fontId="5"/>
  </si>
  <si>
    <t>メロン</t>
    <phoneticPr fontId="5"/>
  </si>
  <si>
    <t>レモン</t>
    <phoneticPr fontId="5"/>
  </si>
  <si>
    <t>白蜜（甘露）</t>
    <rPh sb="0" eb="1">
      <t>シロ</t>
    </rPh>
    <rPh sb="1" eb="2">
      <t>ミツ</t>
    </rPh>
    <rPh sb="3" eb="5">
      <t>カンロ</t>
    </rPh>
    <phoneticPr fontId="5"/>
  </si>
  <si>
    <t>シロップさし 360cc透明容器</t>
    <phoneticPr fontId="3"/>
  </si>
  <si>
    <t>個</t>
    <rPh sb="0" eb="1">
      <t>コ</t>
    </rPh>
    <phoneticPr fontId="5"/>
  </si>
  <si>
    <t>Ｐカップ（販売･返品100単位)230cc･φ115･高44mm</t>
    <rPh sb="8" eb="10">
      <t>ヘンピン</t>
    </rPh>
    <rPh sb="27" eb="28">
      <t>コウ</t>
    </rPh>
    <phoneticPr fontId="3"/>
  </si>
  <si>
    <t>スプーン (販売･返品100単位)個装･長100･面26×30</t>
    <rPh sb="9" eb="11">
      <t>ヘンピン</t>
    </rPh>
    <rPh sb="17" eb="18">
      <t>コ</t>
    </rPh>
    <rPh sb="18" eb="19">
      <t>ソウ</t>
    </rPh>
    <rPh sb="20" eb="21">
      <t>１</t>
    </rPh>
    <rPh sb="25" eb="26">
      <t>メン</t>
    </rPh>
    <phoneticPr fontId="3"/>
  </si>
  <si>
    <t>アイスピック　販売</t>
    <rPh sb="7" eb="9">
      <t>ハンバイ</t>
    </rPh>
    <phoneticPr fontId="3"/>
  </si>
  <si>
    <t>本</t>
    <rPh sb="0" eb="1">
      <t>ホン</t>
    </rPh>
    <phoneticPr fontId="3"/>
  </si>
  <si>
    <t>ドライアイス　10Kg</t>
  </si>
  <si>
    <t>ドライアイス　 5Kg</t>
    <phoneticPr fontId="3"/>
  </si>
  <si>
    <t>ＬＰ
ガス
貸出</t>
    <rPh sb="6" eb="8">
      <t>カシダシ</t>
    </rPh>
    <phoneticPr fontId="3"/>
  </si>
  <si>
    <t>１０Ｋ・(２口／１口ガス栓付き) ★</t>
    <rPh sb="6" eb="7">
      <t>クチ</t>
    </rPh>
    <rPh sb="9" eb="10">
      <t>クチ</t>
    </rPh>
    <rPh sb="12" eb="13">
      <t>セン</t>
    </rPh>
    <rPh sb="13" eb="14">
      <t>ツ</t>
    </rPh>
    <phoneticPr fontId="3"/>
  </si>
  <si>
    <t xml:space="preserve"> ８Ｋ ・(２口／１口ガス栓付き) ★</t>
  </si>
  <si>
    <t>二重巻コンロ貸出(ガスとセットで)★</t>
    <rPh sb="0" eb="2">
      <t>ニジュウ</t>
    </rPh>
    <rPh sb="2" eb="3">
      <t>マ</t>
    </rPh>
    <rPh sb="6" eb="8">
      <t>カシダ</t>
    </rPh>
    <phoneticPr fontId="5"/>
  </si>
  <si>
    <t>台</t>
    <rPh sb="0" eb="1">
      <t>ダイ</t>
    </rPh>
    <phoneticPr fontId="3"/>
  </si>
  <si>
    <t xml:space="preserve">点火試験（器具１台あたり） </t>
    <rPh sb="0" eb="2">
      <t>テンカ</t>
    </rPh>
    <rPh sb="2" eb="4">
      <t>シケン</t>
    </rPh>
    <rPh sb="5" eb="7">
      <t>キグ</t>
    </rPh>
    <rPh sb="8" eb="9">
      <t>ダイ</t>
    </rPh>
    <phoneticPr fontId="3"/>
  </si>
  <si>
    <t xml:space="preserve"> ?</t>
  </si>
  <si>
    <t>配達料（配達先によります。お問合せ下さい）</t>
    <rPh sb="0" eb="2">
      <t>ハイタツ</t>
    </rPh>
    <rPh sb="2" eb="3">
      <t>リョウ</t>
    </rPh>
    <rPh sb="4" eb="6">
      <t>ハイタツ</t>
    </rPh>
    <rPh sb="6" eb="7">
      <t>サキ</t>
    </rPh>
    <rPh sb="14" eb="16">
      <t>トイアワ</t>
    </rPh>
    <rPh sb="17" eb="18">
      <t>シタ</t>
    </rPh>
    <phoneticPr fontId="3"/>
  </si>
  <si>
    <t>回</t>
    <rPh sb="0" eb="1">
      <t>カイ</t>
    </rPh>
    <phoneticPr fontId="3"/>
  </si>
  <si>
    <t>引取料（ガス３本以上の場合。配達料と同額）</t>
    <rPh sb="0" eb="2">
      <t>ヒキトリ</t>
    </rPh>
    <rPh sb="2" eb="3">
      <t>リョウ</t>
    </rPh>
    <rPh sb="7" eb="10">
      <t>ホンイジョウ</t>
    </rPh>
    <rPh sb="11" eb="13">
      <t>バアイ</t>
    </rPh>
    <rPh sb="14" eb="16">
      <t>ハイタツ</t>
    </rPh>
    <rPh sb="16" eb="17">
      <t>リョウ</t>
    </rPh>
    <rPh sb="18" eb="20">
      <t>ドウガク</t>
    </rPh>
    <phoneticPr fontId="3"/>
  </si>
  <si>
    <t xml:space="preserve">他はお問合せください｡
★は当日又は翌朝お客様が当店へご返却下さい。
■は当店から引取に伺います。
</t>
    <rPh sb="0" eb="1">
      <t>タ</t>
    </rPh>
    <rPh sb="3" eb="5">
      <t>トイアワ</t>
    </rPh>
    <phoneticPr fontId="5"/>
  </si>
  <si>
    <t>納品額</t>
    <rPh sb="0" eb="2">
      <t>ノウヒン</t>
    </rPh>
    <rPh sb="2" eb="3">
      <t>ガク</t>
    </rPh>
    <phoneticPr fontId="3"/>
  </si>
  <si>
    <t>集金
有無</t>
    <rPh sb="0" eb="2">
      <t>シュウキン</t>
    </rPh>
    <rPh sb="3" eb="5">
      <t>ウム</t>
    </rPh>
    <phoneticPr fontId="3"/>
  </si>
  <si>
    <t>有限会社 松本商店</t>
    <rPh sb="0" eb="2">
      <t>ユウゲン</t>
    </rPh>
    <rPh sb="2" eb="4">
      <t>カイシャ</t>
    </rPh>
    <rPh sb="5" eb="6">
      <t>マツ</t>
    </rPh>
    <rPh sb="6" eb="7">
      <t>ホン</t>
    </rPh>
    <rPh sb="7" eb="8">
      <t>ショウ</t>
    </rPh>
    <rPh sb="8" eb="9">
      <t>ミセ</t>
    </rPh>
    <phoneticPr fontId="3"/>
  </si>
  <si>
    <t>印</t>
    <rPh sb="0" eb="1">
      <t>イン</t>
    </rPh>
    <phoneticPr fontId="5"/>
  </si>
  <si>
    <t>担当</t>
    <rPh sb="0" eb="2">
      <t>タントウ</t>
    </rPh>
    <phoneticPr fontId="5"/>
  </si>
  <si>
    <r>
      <t xml:space="preserve">さいたま市大宮区上小町１番地
</t>
    </r>
    <r>
      <rPr>
        <sz val="12"/>
        <rFont val="ＭＳ ゴシック"/>
        <family val="3"/>
        <charset val="128"/>
      </rPr>
      <t>TEL 048-664-0368
FAX 048-664-0816</t>
    </r>
    <r>
      <rPr>
        <sz val="12"/>
        <rFont val="ＭＳ Ｐゴシック"/>
        <family val="3"/>
        <charset val="128"/>
      </rPr>
      <t xml:space="preserve">
</t>
    </r>
    <r>
      <rPr>
        <sz val="14"/>
        <rFont val="ＭＳ Ｐゴシック"/>
        <family val="3"/>
        <charset val="128"/>
      </rPr>
      <t>www.kooriyanan.jp</t>
    </r>
    <rPh sb="4" eb="5">
      <t>シ</t>
    </rPh>
    <rPh sb="5" eb="7">
      <t>オオミヤ</t>
    </rPh>
    <rPh sb="7" eb="8">
      <t>ク</t>
    </rPh>
    <rPh sb="8" eb="9">
      <t>カミ</t>
    </rPh>
    <rPh sb="9" eb="11">
      <t>コマチ</t>
    </rPh>
    <rPh sb="12" eb="14">
      <t>バンチ</t>
    </rPh>
    <phoneticPr fontId="3"/>
  </si>
  <si>
    <t>領収書宛名</t>
    <phoneticPr fontId="5"/>
  </si>
  <si>
    <t>配達料：１回</t>
    <phoneticPr fontId="5"/>
  </si>
  <si>
    <t>箱</t>
    <phoneticPr fontId="5"/>
  </si>
  <si>
    <t>見積依頼書/注文書</t>
    <rPh sb="0" eb="2">
      <t>ミツモ</t>
    </rPh>
    <rPh sb="2" eb="4">
      <t>イライ</t>
    </rPh>
    <rPh sb="4" eb="5">
      <t>ショ</t>
    </rPh>
    <rPh sb="6" eb="8">
      <t>チュウモン</t>
    </rPh>
    <rPh sb="8" eb="9">
      <t>ショ</t>
    </rPh>
    <phoneticPr fontId="3"/>
  </si>
  <si>
    <t>記入日</t>
    <rPh sb="0" eb="2">
      <t>キニュウ</t>
    </rPh>
    <rPh sb="2" eb="3">
      <t>ビ</t>
    </rPh>
    <phoneticPr fontId="2"/>
  </si>
  <si>
    <t>FAX</t>
    <phoneticPr fontId="2"/>
  </si>
  <si>
    <t>②受取･支払者</t>
    <rPh sb="1" eb="3">
      <t>ウケトリ</t>
    </rPh>
    <rPh sb="4" eb="6">
      <t>シハライ</t>
    </rPh>
    <rPh sb="6" eb="7">
      <t>シャ</t>
    </rPh>
    <phoneticPr fontId="2"/>
  </si>
  <si>
    <t>①</t>
    <phoneticPr fontId="2"/>
  </si>
  <si>
    <t>②</t>
    <phoneticPr fontId="2"/>
  </si>
  <si>
    <t>お客様名</t>
    <rPh sb="1" eb="3">
      <t>キャクサマ</t>
    </rPh>
    <rPh sb="3" eb="4">
      <t>メイ</t>
    </rPh>
    <phoneticPr fontId="2"/>
  </si>
  <si>
    <t>茶色の枠線内にご記入お願いします。</t>
    <rPh sb="0" eb="1">
      <t>チャ</t>
    </rPh>
    <rPh sb="1" eb="2">
      <t>イロ</t>
    </rPh>
    <rPh sb="3" eb="5">
      <t>ワクセン</t>
    </rPh>
    <rPh sb="5" eb="6">
      <t>ナイ</t>
    </rPh>
    <rPh sb="8" eb="10">
      <t>キニュウ</t>
    </rPh>
    <rPh sb="11" eb="12">
      <t>ネガ</t>
    </rPh>
    <phoneticPr fontId="5"/>
  </si>
  <si>
    <t>①発
注者</t>
    <rPh sb="1" eb="2">
      <t>ハツ</t>
    </rPh>
    <rPh sb="3" eb="4">
      <t>チュウ</t>
    </rPh>
    <rPh sb="4" eb="5">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</si>
</sst>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411]ggge&quot;年&quot;m&quot;月&quot;d&quot;日&quot;;@"/>
  </numFmts>
  <fonts count="35">
    <font>
      <sz val="11"/>
      <color theme="1"/>
      <name val="ＭＳ Ｐゴシック"/>
      <family val="2"/>
      <charset val="128"/>
      <scheme val="minor"/>
    </font>
    <font>
      <b/>
      <sz val="16"/>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6"/>
      <name val="ＭＳ 明朝"/>
      <family val="1"/>
      <charset val="128"/>
    </font>
    <font>
      <b/>
      <sz val="18"/>
      <name val="ＭＳ ゴシック"/>
      <family val="3"/>
      <charset val="128"/>
    </font>
    <font>
      <sz val="12"/>
      <name val="ＭＳ Ｐゴシック"/>
      <family val="3"/>
      <charset val="128"/>
    </font>
    <font>
      <sz val="10"/>
      <name val="ＭＳ ゴシック"/>
      <family val="3"/>
      <charset val="128"/>
    </font>
    <font>
      <sz val="10"/>
      <name val="ＭＳ Ｐゴシック"/>
      <family val="3"/>
      <charset val="128"/>
    </font>
    <font>
      <sz val="26"/>
      <name val="ＭＳ ゴシック"/>
      <family val="3"/>
      <charset val="128"/>
    </font>
    <font>
      <sz val="7"/>
      <color theme="0"/>
      <name val="ＭＳ Ｐゴシック"/>
      <family val="3"/>
      <charset val="128"/>
    </font>
    <font>
      <sz val="8"/>
      <name val="ＭＳ ゴシック"/>
      <family val="3"/>
      <charset val="128"/>
    </font>
    <font>
      <sz val="8"/>
      <name val="ＭＳ Ｐゴシック"/>
      <family val="3"/>
      <charset val="128"/>
    </font>
    <font>
      <sz val="14"/>
      <name val="ＭＳ ゴシック"/>
      <family val="3"/>
      <charset val="128"/>
    </font>
    <font>
      <sz val="12"/>
      <name val="ＭＳ ゴシック"/>
      <family val="3"/>
      <charset val="128"/>
    </font>
    <font>
      <sz val="9"/>
      <name val="ＭＳ ゴシック"/>
      <family val="3"/>
      <charset val="128"/>
    </font>
    <font>
      <sz val="13"/>
      <name val="ＭＳ ゴシック"/>
      <family val="3"/>
      <charset val="128"/>
    </font>
    <font>
      <sz val="11"/>
      <name val="ＭＳ Ｐゴシック"/>
      <family val="3"/>
      <charset val="128"/>
    </font>
    <font>
      <u/>
      <sz val="8.25"/>
      <color indexed="12"/>
      <name val="ＭＳ Ｐゴシック"/>
      <family val="3"/>
      <charset val="128"/>
    </font>
    <font>
      <sz val="13"/>
      <name val="ＭＳ Ｐゴシック"/>
      <family val="3"/>
      <charset val="128"/>
    </font>
    <font>
      <b/>
      <sz val="11"/>
      <name val="ＭＳ ゴシック"/>
      <family val="3"/>
      <charset val="128"/>
    </font>
    <font>
      <sz val="11"/>
      <name val="ＭＳ Ｐ明朝"/>
      <family val="1"/>
      <charset val="128"/>
    </font>
    <font>
      <i/>
      <sz val="12"/>
      <name val="ＭＳ ゴシック"/>
      <family val="3"/>
      <charset val="128"/>
    </font>
    <font>
      <b/>
      <sz val="9"/>
      <color indexed="10"/>
      <name val="ＭＳ ゴシック"/>
      <family val="3"/>
      <charset val="128"/>
    </font>
    <font>
      <sz val="11"/>
      <name val="ＭＳ 明朝"/>
      <family val="1"/>
      <charset val="128"/>
    </font>
    <font>
      <sz val="16"/>
      <name val="ＭＳ ゴシック"/>
      <family val="3"/>
      <charset val="128"/>
    </font>
    <font>
      <sz val="10.5"/>
      <name val="ＭＳ ゴシック"/>
      <family val="3"/>
      <charset val="128"/>
    </font>
    <font>
      <b/>
      <sz val="13"/>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5"/>
      <name val="ＭＳ Ｐゴシック"/>
      <family val="3"/>
      <charset val="128"/>
    </font>
    <font>
      <b/>
      <sz val="14"/>
      <name val="ＭＳ ゴシック"/>
      <family val="3"/>
      <charset val="128"/>
    </font>
    <font>
      <b/>
      <sz val="14"/>
      <color rgb="FFFF0000"/>
      <name val="ＭＳ Ｐゴシック"/>
      <family val="3"/>
      <charset val="128"/>
      <scheme val="minor"/>
    </font>
  </fonts>
  <fills count="5">
    <fill>
      <patternFill patternType="none"/>
    </fill>
    <fill>
      <patternFill patternType="gray125"/>
    </fill>
    <fill>
      <patternFill patternType="solid">
        <fgColor indexed="65"/>
        <bgColor indexed="22"/>
      </patternFill>
    </fill>
    <fill>
      <patternFill patternType="solid">
        <fgColor indexed="65"/>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diagonalUp="1">
      <left/>
      <right/>
      <top style="thin">
        <color indexed="64"/>
      </top>
      <bottom/>
      <diagonal style="thin">
        <color indexed="64"/>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hair">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top/>
      <bottom style="thin">
        <color indexed="64"/>
      </bottom>
      <diagonal style="thin">
        <color indexed="64"/>
      </diagonal>
    </border>
    <border diagonalUp="1">
      <left/>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thin">
        <color indexed="64"/>
      </left>
      <right/>
      <top/>
      <bottom style="medium">
        <color indexed="64"/>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style="medium">
        <color theme="5" tint="-0.24994659260841701"/>
      </bottom>
      <diagonal/>
    </border>
    <border>
      <left style="medium">
        <color theme="5" tint="-0.24994659260841701"/>
      </left>
      <right style="medium">
        <color theme="5" tint="-0.24994659260841701"/>
      </right>
      <top style="thin">
        <color auto="1"/>
      </top>
      <bottom style="thin">
        <color auto="1"/>
      </bottom>
      <diagonal/>
    </border>
    <border>
      <left style="medium">
        <color theme="5" tint="-0.24994659260841701"/>
      </left>
      <right/>
      <top style="thin">
        <color indexed="64"/>
      </top>
      <bottom style="thin">
        <color indexed="64"/>
      </bottom>
      <diagonal/>
    </border>
    <border>
      <left/>
      <right style="medium">
        <color theme="5" tint="-0.24994659260841701"/>
      </right>
      <top style="thin">
        <color indexed="64"/>
      </top>
      <bottom style="thin">
        <color indexed="64"/>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s>
  <cellStyleXfs count="3">
    <xf numFmtId="0" fontId="0" fillId="0" borderId="0">
      <alignment vertical="center"/>
    </xf>
    <xf numFmtId="38" fontId="18" fillId="0" borderId="0" applyFont="0" applyFill="0" applyBorder="0" applyAlignment="0" applyProtection="0"/>
    <xf numFmtId="0" fontId="19" fillId="0" borderId="0" applyNumberFormat="0" applyFill="0" applyBorder="0" applyAlignment="0" applyProtection="0">
      <alignment vertical="top"/>
      <protection locked="0"/>
    </xf>
  </cellStyleXfs>
  <cellXfs count="329">
    <xf numFmtId="0" fontId="0" fillId="0" borderId="0" xfId="0">
      <alignment vertical="center"/>
    </xf>
    <xf numFmtId="0" fontId="4" fillId="0" borderId="1" xfId="0" applyFont="1" applyFill="1" applyBorder="1" applyAlignment="1">
      <alignment horizontal="right" wrapText="1" shrinkToFit="1"/>
    </xf>
    <xf numFmtId="0" fontId="8" fillId="0" borderId="0" xfId="0" applyFont="1" applyFill="1" applyBorder="1" applyAlignment="1">
      <alignment shrinkToFit="1"/>
    </xf>
    <xf numFmtId="0" fontId="9" fillId="0" borderId="0" xfId="0" applyFont="1" applyBorder="1" applyAlignment="1">
      <alignment shrinkToFit="1"/>
    </xf>
    <xf numFmtId="176" fontId="7" fillId="0" borderId="1" xfId="0" applyNumberFormat="1" applyFont="1" applyBorder="1" applyAlignment="1">
      <alignment horizontal="center" shrinkToFit="1"/>
    </xf>
    <xf numFmtId="0" fontId="9" fillId="0" borderId="1" xfId="0" applyFont="1" applyBorder="1" applyAlignment="1">
      <alignment vertical="top" shrinkToFit="1"/>
    </xf>
    <xf numFmtId="56" fontId="9" fillId="0" borderId="1" xfId="0" applyNumberFormat="1" applyFont="1" applyBorder="1" applyAlignment="1">
      <alignment vertical="top" shrinkToFit="1"/>
    </xf>
    <xf numFmtId="176" fontId="4" fillId="0" borderId="2" xfId="0" applyNumberFormat="1" applyFont="1" applyFill="1" applyBorder="1" applyAlignment="1" applyProtection="1">
      <alignment horizontal="left" shrinkToFit="1"/>
      <protection locked="0"/>
    </xf>
    <xf numFmtId="0" fontId="4" fillId="0" borderId="3" xfId="0" applyFont="1" applyFill="1" applyBorder="1" applyAlignment="1">
      <alignment horizontal="right" vertical="top" shrinkToFit="1"/>
    </xf>
    <xf numFmtId="0" fontId="1" fillId="0" borderId="0" xfId="0" applyFont="1" applyFill="1" applyBorder="1" applyAlignment="1">
      <alignment vertical="top" shrinkToFit="1"/>
    </xf>
    <xf numFmtId="0" fontId="1" fillId="0" borderId="0" xfId="0" applyFont="1" applyFill="1" applyBorder="1" applyAlignment="1">
      <alignment horizontal="center" vertical="top" shrinkToFit="1"/>
    </xf>
    <xf numFmtId="0" fontId="4" fillId="0" borderId="0" xfId="0" applyFont="1" applyFill="1" applyBorder="1" applyAlignment="1">
      <alignment vertical="center" wrapText="1" shrinkToFit="1"/>
    </xf>
    <xf numFmtId="0" fontId="13" fillId="0" borderId="0" xfId="0" applyNumberFormat="1" applyFont="1" applyFill="1" applyBorder="1" applyAlignment="1" applyProtection="1">
      <alignment vertical="top" shrinkToFit="1"/>
      <protection locked="0"/>
    </xf>
    <xf numFmtId="0" fontId="13" fillId="0" borderId="6" xfId="0" applyNumberFormat="1" applyFont="1" applyFill="1" applyBorder="1" applyAlignment="1" applyProtection="1">
      <alignment vertical="top" shrinkToFit="1"/>
      <protection locked="0"/>
    </xf>
    <xf numFmtId="0" fontId="13" fillId="0" borderId="0" xfId="0" applyNumberFormat="1" applyFont="1" applyFill="1" applyBorder="1" applyAlignment="1" applyProtection="1">
      <alignment vertical="top" wrapText="1" shrinkToFit="1"/>
      <protection locked="0"/>
    </xf>
    <xf numFmtId="176" fontId="14" fillId="0" borderId="0" xfId="0" applyNumberFormat="1" applyFont="1" applyFill="1" applyBorder="1" applyAlignment="1">
      <alignment vertical="center" shrinkToFit="1"/>
    </xf>
    <xf numFmtId="0" fontId="8" fillId="0" borderId="0" xfId="0" applyFont="1" applyFill="1" applyBorder="1" applyAlignment="1">
      <alignment horizontal="right" vertical="top" wrapText="1"/>
    </xf>
    <xf numFmtId="0" fontId="14" fillId="0" borderId="0" xfId="0" applyFont="1" applyFill="1" applyBorder="1" applyAlignment="1">
      <alignment vertical="center" shrinkToFit="1"/>
    </xf>
    <xf numFmtId="0" fontId="4" fillId="0" borderId="0" xfId="0" applyFont="1" applyBorder="1" applyAlignment="1">
      <alignment horizontal="left" vertical="center"/>
    </xf>
    <xf numFmtId="0" fontId="15" fillId="0" borderId="0" xfId="0" applyFont="1" applyFill="1" applyBorder="1" applyAlignment="1">
      <alignment shrinkToFit="1"/>
    </xf>
    <xf numFmtId="0" fontId="8" fillId="0" borderId="0" xfId="0" applyFont="1" applyFill="1" applyAlignment="1">
      <alignment shrinkToFit="1"/>
    </xf>
    <xf numFmtId="38" fontId="8" fillId="0" borderId="0" xfId="1" applyFont="1" applyFill="1" applyAlignment="1">
      <alignment horizontal="center" shrinkToFit="1"/>
    </xf>
    <xf numFmtId="0" fontId="4" fillId="0" borderId="0" xfId="0" applyFont="1" applyBorder="1" applyAlignment="1">
      <alignment vertical="center"/>
    </xf>
    <xf numFmtId="0" fontId="8" fillId="0" borderId="0" xfId="0" applyFont="1" applyFill="1" applyAlignment="1" applyProtection="1">
      <alignment vertical="center" shrinkToFit="1"/>
      <protection locked="0"/>
    </xf>
    <xf numFmtId="0" fontId="8" fillId="0" borderId="0" xfId="0" applyFont="1" applyFill="1" applyBorder="1" applyAlignment="1" applyProtection="1">
      <alignment horizontal="right" vertical="center"/>
      <protection locked="0"/>
    </xf>
    <xf numFmtId="177"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center" vertical="center" shrinkToFit="1"/>
      <protection locked="0"/>
    </xf>
    <xf numFmtId="177" fontId="12" fillId="0" borderId="0" xfId="0" applyNumberFormat="1" applyFont="1" applyFill="1" applyBorder="1" applyAlignment="1" applyProtection="1">
      <alignment horizontal="center" vertical="center" shrinkToFit="1"/>
      <protection locked="0"/>
    </xf>
    <xf numFmtId="0" fontId="8" fillId="0" borderId="0" xfId="0" applyFont="1" applyFill="1" applyAlignment="1"/>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8" fillId="0" borderId="0" xfId="0" applyFont="1" applyFill="1" applyBorder="1" applyAlignment="1">
      <alignment vertical="center"/>
    </xf>
    <xf numFmtId="38" fontId="15" fillId="0" borderId="10" xfId="1" applyFont="1" applyFill="1" applyBorder="1" applyAlignment="1" applyProtection="1">
      <alignment horizontal="center" vertical="center" shrinkToFit="1"/>
      <protection locked="0"/>
    </xf>
    <xf numFmtId="176" fontId="15" fillId="0" borderId="22" xfId="0" applyNumberFormat="1"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left" vertical="center" shrinkToFit="1"/>
      <protection locked="0"/>
    </xf>
    <xf numFmtId="0" fontId="15" fillId="0" borderId="26"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right" vertical="center" shrinkToFit="1" readingOrder="1"/>
      <protection locked="0"/>
    </xf>
    <xf numFmtId="38" fontId="15" fillId="0" borderId="4" xfId="1" applyFont="1" applyFill="1" applyBorder="1" applyAlignment="1">
      <alignment horizontal="right" shrinkToFit="1"/>
    </xf>
    <xf numFmtId="0" fontId="23" fillId="0" borderId="17" xfId="0" applyFont="1" applyFill="1" applyBorder="1" applyAlignment="1">
      <alignment horizontal="center" vertical="center" shrinkToFit="1"/>
    </xf>
    <xf numFmtId="0" fontId="15" fillId="0" borderId="25" xfId="0" applyFont="1" applyFill="1" applyBorder="1" applyAlignment="1" applyProtection="1">
      <alignment horizontal="center" vertical="center" shrinkToFit="1"/>
      <protection locked="0"/>
    </xf>
    <xf numFmtId="38" fontId="23" fillId="0" borderId="14" xfId="1" applyFont="1" applyFill="1" applyBorder="1" applyAlignment="1">
      <alignment horizontal="right" shrinkToFit="1"/>
    </xf>
    <xf numFmtId="0" fontId="4" fillId="0" borderId="13" xfId="0"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15" fillId="0" borderId="29" xfId="0" applyFont="1" applyFill="1" applyBorder="1" applyAlignment="1" applyProtection="1">
      <alignment vertical="center" shrinkToFit="1"/>
      <protection locked="0"/>
    </xf>
    <xf numFmtId="0" fontId="15" fillId="0" borderId="18" xfId="0" applyFont="1" applyFill="1" applyBorder="1" applyAlignment="1" applyProtection="1">
      <alignment vertical="center" shrinkToFit="1"/>
      <protection locked="0"/>
    </xf>
    <xf numFmtId="0" fontId="15" fillId="0" borderId="29" xfId="0" applyFont="1" applyFill="1" applyBorder="1" applyAlignment="1" applyProtection="1">
      <alignment horizontal="right" vertical="center" shrinkToFit="1"/>
      <protection locked="0"/>
    </xf>
    <xf numFmtId="0" fontId="15" fillId="0" borderId="29" xfId="0" applyFont="1" applyFill="1" applyBorder="1" applyAlignment="1" applyProtection="1">
      <alignment horizontal="right" vertical="center" shrinkToFit="1" readingOrder="1"/>
      <protection locked="0"/>
    </xf>
    <xf numFmtId="38" fontId="15" fillId="2" borderId="0" xfId="1" applyFont="1" applyFill="1" applyBorder="1" applyAlignment="1">
      <alignment horizontal="right" shrinkToFit="1"/>
    </xf>
    <xf numFmtId="38" fontId="23" fillId="3" borderId="19" xfId="1" applyFont="1" applyFill="1" applyBorder="1" applyAlignment="1">
      <alignment horizontal="right" shrinkToFit="1"/>
    </xf>
    <xf numFmtId="0" fontId="4" fillId="0" borderId="5" xfId="0" applyFont="1" applyFill="1" applyBorder="1" applyAlignment="1" applyProtection="1">
      <alignment vertical="center" shrinkToFit="1"/>
      <protection locked="0"/>
    </xf>
    <xf numFmtId="0" fontId="15" fillId="0" borderId="30" xfId="0" applyFont="1" applyFill="1" applyBorder="1" applyAlignment="1" applyProtection="1">
      <alignment horizontal="right" vertical="center" shrinkToFit="1" readingOrder="1"/>
      <protection locked="0"/>
    </xf>
    <xf numFmtId="38" fontId="15" fillId="2" borderId="6" xfId="1" applyFont="1" applyFill="1" applyBorder="1" applyAlignment="1">
      <alignment horizontal="right" shrinkToFit="1"/>
    </xf>
    <xf numFmtId="38" fontId="23" fillId="3" borderId="14" xfId="1" applyFont="1" applyFill="1" applyBorder="1" applyAlignment="1">
      <alignment horizontal="right" shrinkToFit="1"/>
    </xf>
    <xf numFmtId="0" fontId="15" fillId="0" borderId="25" xfId="0" applyFont="1" applyFill="1" applyBorder="1" applyAlignment="1" applyProtection="1">
      <alignment vertical="center" shrinkToFit="1"/>
      <protection locked="0"/>
    </xf>
    <xf numFmtId="0" fontId="15" fillId="0" borderId="26" xfId="0" applyFont="1" applyFill="1" applyBorder="1" applyAlignment="1" applyProtection="1">
      <alignment horizontal="right" vertical="center" shrinkToFit="1" readingOrder="1"/>
      <protection locked="0"/>
    </xf>
    <xf numFmtId="38" fontId="15" fillId="2" borderId="4" xfId="1" applyFont="1" applyFill="1" applyBorder="1" applyAlignment="1">
      <alignment horizontal="right" shrinkToFit="1"/>
    </xf>
    <xf numFmtId="0" fontId="0" fillId="0" borderId="9" xfId="0" applyFont="1" applyBorder="1" applyAlignment="1"/>
    <xf numFmtId="0" fontId="0" fillId="0" borderId="10" xfId="0" applyFont="1" applyBorder="1" applyAlignment="1"/>
    <xf numFmtId="0" fontId="4" fillId="0" borderId="33" xfId="0" applyFont="1" applyFill="1" applyBorder="1" applyAlignment="1" applyProtection="1">
      <alignment horizontal="center" vertical="center" shrinkToFit="1"/>
      <protection locked="0"/>
    </xf>
    <xf numFmtId="0" fontId="24" fillId="0" borderId="29" xfId="0" applyFont="1" applyFill="1" applyBorder="1" applyAlignment="1" applyProtection="1">
      <alignment horizontal="right" vertical="center"/>
      <protection locked="0"/>
    </xf>
    <xf numFmtId="0" fontId="0" fillId="0" borderId="12" xfId="0" applyFont="1" applyBorder="1" applyAlignment="1">
      <alignment vertical="top"/>
    </xf>
    <xf numFmtId="0" fontId="0" fillId="0" borderId="13" xfId="0" applyFont="1" applyBorder="1" applyAlignment="1">
      <alignment vertical="top"/>
    </xf>
    <xf numFmtId="0" fontId="25" fillId="0" borderId="5" xfId="0" applyFont="1" applyFill="1" applyBorder="1" applyAlignment="1" applyProtection="1">
      <alignment vertical="center" shrinkToFit="1"/>
      <protection locked="0"/>
    </xf>
    <xf numFmtId="0" fontId="15" fillId="0" borderId="26" xfId="0" applyFont="1" applyFill="1" applyBorder="1" applyAlignment="1" applyProtection="1">
      <alignmen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5" fillId="0" borderId="5" xfId="0" applyFont="1" applyFill="1" applyBorder="1" applyAlignment="1" applyProtection="1">
      <alignment vertical="center" shrinkToFit="1"/>
      <protection locked="0"/>
    </xf>
    <xf numFmtId="0" fontId="21" fillId="0" borderId="5"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0" xfId="0" applyFont="1" applyFill="1" applyBorder="1" applyAlignment="1">
      <alignment horizontal="left" vertical="center" wrapText="1"/>
    </xf>
    <xf numFmtId="0" fontId="15" fillId="0" borderId="21" xfId="0" applyFont="1" applyFill="1" applyBorder="1" applyAlignment="1" applyProtection="1">
      <alignment vertical="center" shrinkToFit="1"/>
      <protection locked="0"/>
    </xf>
    <xf numFmtId="0" fontId="15" fillId="0" borderId="34" xfId="0" applyFont="1" applyFill="1" applyBorder="1" applyAlignment="1" applyProtection="1">
      <alignment vertical="center" shrinkToFit="1"/>
      <protection locked="0"/>
    </xf>
    <xf numFmtId="0" fontId="4" fillId="0" borderId="5" xfId="0" applyFont="1" applyFill="1" applyBorder="1" applyAlignment="1">
      <alignment horizontal="center" vertical="center" textRotation="255" shrinkToFit="1"/>
    </xf>
    <xf numFmtId="0" fontId="15" fillId="0" borderId="26" xfId="0" applyFont="1" applyFill="1" applyBorder="1" applyAlignment="1" applyProtection="1">
      <alignment horizontal="right" vertical="center" shrinkToFit="1"/>
      <protection locked="0"/>
    </xf>
    <xf numFmtId="0" fontId="15" fillId="0" borderId="26" xfId="0" applyFont="1" applyFill="1" applyBorder="1" applyAlignment="1" applyProtection="1">
      <alignment horizontal="left" vertical="center" shrinkToFit="1"/>
      <protection locked="0"/>
    </xf>
    <xf numFmtId="38" fontId="23" fillId="3" borderId="20" xfId="1" applyFont="1" applyFill="1" applyBorder="1" applyAlignment="1">
      <alignment horizontal="right" shrinkToFit="1"/>
    </xf>
    <xf numFmtId="0" fontId="4" fillId="0" borderId="5" xfId="0" applyFont="1" applyFill="1" applyBorder="1" applyAlignment="1">
      <alignment vertical="center" shrinkToFit="1"/>
    </xf>
    <xf numFmtId="0" fontId="4" fillId="0" borderId="10" xfId="0" applyFont="1" applyFill="1" applyBorder="1" applyAlignment="1">
      <alignment vertical="center" shrinkToFit="1"/>
    </xf>
    <xf numFmtId="0" fontId="23" fillId="0" borderId="35" xfId="0" applyFont="1" applyFill="1" applyBorder="1" applyAlignment="1">
      <alignment horizontal="center" vertical="center" shrinkToFit="1"/>
    </xf>
    <xf numFmtId="38" fontId="23" fillId="3" borderId="36" xfId="1" applyFont="1" applyFill="1" applyBorder="1" applyAlignment="1">
      <alignment horizontal="right" shrinkToFit="1"/>
    </xf>
    <xf numFmtId="0" fontId="18" fillId="0" borderId="0" xfId="0" applyFont="1" applyAlignment="1">
      <alignment shrinkToFit="1"/>
    </xf>
    <xf numFmtId="0" fontId="18" fillId="0" borderId="0" xfId="0" applyFont="1" applyAlignment="1"/>
    <xf numFmtId="0" fontId="18" fillId="0" borderId="0" xfId="0" applyFont="1" applyBorder="1" applyAlignment="1"/>
    <xf numFmtId="0" fontId="8" fillId="0" borderId="6" xfId="0" applyFont="1" applyFill="1" applyBorder="1" applyAlignment="1" applyProtection="1">
      <alignment horizontal="center" vertical="top" shrinkToFit="1"/>
      <protection locked="0"/>
    </xf>
    <xf numFmtId="0" fontId="8" fillId="0" borderId="6" xfId="0" applyFont="1" applyFill="1" applyBorder="1" applyAlignment="1" applyProtection="1">
      <alignment vertical="top" shrinkToFit="1"/>
      <protection locked="0"/>
    </xf>
    <xf numFmtId="38" fontId="8" fillId="0" borderId="6" xfId="1" applyFont="1" applyFill="1" applyBorder="1" applyAlignment="1" applyProtection="1">
      <alignment horizontal="center" vertical="top" shrinkToFit="1"/>
      <protection locked="0"/>
    </xf>
    <xf numFmtId="0" fontId="12" fillId="0" borderId="6" xfId="0" applyFont="1" applyFill="1" applyBorder="1" applyAlignment="1" applyProtection="1">
      <alignment vertical="top" shrinkToFit="1"/>
      <protection locked="0"/>
    </xf>
    <xf numFmtId="0" fontId="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xf numFmtId="0" fontId="7" fillId="0" borderId="0" xfId="0" applyFont="1" applyBorder="1" applyAlignment="1">
      <alignment vertical="top" wrapText="1"/>
    </xf>
    <xf numFmtId="0" fontId="0" fillId="0" borderId="0" xfId="0" applyBorder="1" applyAlignment="1"/>
    <xf numFmtId="0" fontId="0" fillId="0" borderId="0" xfId="0" applyFont="1" applyBorder="1" applyAlignment="1"/>
    <xf numFmtId="22" fontId="12" fillId="0" borderId="0" xfId="0" applyNumberFormat="1" applyFont="1" applyFill="1" applyBorder="1" applyAlignment="1"/>
    <xf numFmtId="0" fontId="32" fillId="0" borderId="6" xfId="0" applyFont="1" applyBorder="1" applyAlignment="1">
      <alignment shrinkToFit="1"/>
    </xf>
    <xf numFmtId="0" fontId="4" fillId="0" borderId="0" xfId="0" applyFont="1" applyFill="1" applyAlignment="1"/>
    <xf numFmtId="0" fontId="10" fillId="0" borderId="0" xfId="0" applyFont="1" applyFill="1" applyBorder="1" applyAlignment="1">
      <alignment vertical="center" shrinkToFit="1"/>
    </xf>
    <xf numFmtId="0" fontId="0" fillId="0" borderId="0" xfId="0" applyAlignment="1"/>
    <xf numFmtId="177" fontId="8" fillId="0" borderId="0" xfId="0"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0" xfId="0" applyFont="1" applyFill="1" applyBorder="1" applyAlignment="1"/>
    <xf numFmtId="0" fontId="4" fillId="0" borderId="0" xfId="0" applyFont="1" applyAlignment="1"/>
    <xf numFmtId="0" fontId="4" fillId="0" borderId="0" xfId="0" applyFont="1" applyFill="1" applyBorder="1" applyAlignment="1">
      <alignment vertical="center" textRotation="255"/>
    </xf>
    <xf numFmtId="0" fontId="4" fillId="0" borderId="0" xfId="0" applyFont="1" applyAlignment="1">
      <alignment horizontal="right"/>
    </xf>
    <xf numFmtId="0" fontId="0" fillId="0" borderId="0" xfId="0" applyFill="1" applyAlignment="1">
      <alignment vertical="center"/>
    </xf>
    <xf numFmtId="0" fontId="9" fillId="0" borderId="0" xfId="0" applyFont="1" applyBorder="1" applyAlignment="1">
      <alignment horizontal="left" vertical="center" wrapText="1"/>
    </xf>
    <xf numFmtId="22" fontId="31" fillId="0" borderId="0" xfId="0" applyNumberFormat="1" applyFont="1" applyBorder="1" applyAlignment="1">
      <alignment vertical="top" shrinkToFit="1"/>
    </xf>
    <xf numFmtId="0" fontId="8" fillId="0" borderId="0" xfId="0" applyFont="1" applyFill="1" applyBorder="1" applyAlignment="1">
      <alignment horizontal="center" shrinkToFit="1"/>
    </xf>
    <xf numFmtId="38" fontId="8" fillId="0" borderId="0" xfId="1" applyFont="1" applyFill="1" applyBorder="1" applyAlignment="1">
      <alignment horizontal="center" shrinkToFit="1"/>
    </xf>
    <xf numFmtId="0" fontId="4" fillId="0" borderId="0" xfId="0" applyFont="1" applyFill="1" applyAlignment="1">
      <alignment shrinkToFit="1"/>
    </xf>
    <xf numFmtId="0" fontId="12" fillId="0" borderId="0" xfId="0" applyFont="1" applyFill="1" applyBorder="1" applyAlignment="1">
      <alignment shrinkToFit="1"/>
    </xf>
    <xf numFmtId="0" fontId="4" fillId="0" borderId="0" xfId="0" applyFont="1" applyFill="1" applyBorder="1" applyAlignment="1">
      <alignment horizontal="center"/>
    </xf>
    <xf numFmtId="0" fontId="8" fillId="0" borderId="0" xfId="0" applyFont="1" applyFill="1" applyAlignment="1">
      <alignment horizontal="center" shrinkToFit="1"/>
    </xf>
    <xf numFmtId="0" fontId="20" fillId="0" borderId="1" xfId="0" applyNumberFormat="1" applyFont="1" applyFill="1" applyBorder="1" applyAlignment="1" applyProtection="1">
      <alignment horizontal="center" vertical="top" shrinkToFit="1"/>
      <protection locked="0"/>
    </xf>
    <xf numFmtId="0" fontId="15" fillId="0" borderId="2" xfId="0" applyFont="1" applyFill="1" applyBorder="1" applyAlignment="1">
      <alignment shrinkToFit="1"/>
    </xf>
    <xf numFmtId="0" fontId="8" fillId="0" borderId="0" xfId="0" applyFont="1" applyFill="1" applyBorder="1" applyAlignment="1" applyProtection="1">
      <alignment vertical="center" shrinkToFit="1"/>
      <protection locked="0"/>
    </xf>
    <xf numFmtId="0" fontId="23" fillId="0" borderId="4" xfId="0" applyFont="1" applyFill="1" applyBorder="1" applyAlignment="1" applyProtection="1">
      <alignment horizontal="center" vertical="center" shrinkToFit="1"/>
      <protection locked="0"/>
    </xf>
    <xf numFmtId="0" fontId="15" fillId="0" borderId="4" xfId="0" applyFont="1" applyFill="1" applyBorder="1" applyAlignment="1" applyProtection="1">
      <alignment vertical="center" shrinkToFit="1"/>
      <protection locked="0"/>
    </xf>
    <xf numFmtId="0" fontId="15" fillId="0" borderId="44" xfId="0" applyFont="1" applyFill="1" applyBorder="1" applyAlignment="1" applyProtection="1">
      <alignment vertical="center" shrinkToFit="1"/>
      <protection locked="0"/>
    </xf>
    <xf numFmtId="0" fontId="15" fillId="0" borderId="6"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4" fillId="0" borderId="12" xfId="0" applyFont="1" applyFill="1" applyBorder="1" applyAlignment="1">
      <alignment shrinkToFit="1"/>
    </xf>
    <xf numFmtId="0" fontId="4" fillId="0" borderId="1" xfId="0" applyFont="1" applyFill="1" applyBorder="1" applyAlignment="1">
      <alignment shrinkToFit="1"/>
    </xf>
    <xf numFmtId="0" fontId="4" fillId="0" borderId="1" xfId="0" applyFont="1" applyFill="1" applyBorder="1" applyAlignment="1">
      <alignment horizontal="right"/>
    </xf>
    <xf numFmtId="176" fontId="15" fillId="0" borderId="30" xfId="0" applyNumberFormat="1" applyFont="1" applyFill="1" applyBorder="1" applyAlignment="1" applyProtection="1">
      <alignment horizontal="center" vertical="center" shrinkToFit="1"/>
      <protection locked="0"/>
    </xf>
    <xf numFmtId="38" fontId="15" fillId="0" borderId="2" xfId="1" applyFont="1" applyFill="1" applyBorder="1" applyAlignment="1" applyProtection="1">
      <alignment horizontal="center" vertical="center" shrinkToFit="1"/>
      <protection locked="0"/>
    </xf>
    <xf numFmtId="176" fontId="15" fillId="0" borderId="30" xfId="0" applyNumberFormat="1" applyFont="1" applyFill="1" applyBorder="1" applyAlignment="1" applyProtection="1">
      <alignment horizontal="right" vertical="center" shrinkToFit="1"/>
      <protection locked="0"/>
    </xf>
    <xf numFmtId="0" fontId="23" fillId="4" borderId="17" xfId="0" applyFont="1" applyFill="1" applyBorder="1" applyAlignment="1">
      <alignment horizontal="center" vertical="center" shrinkToFit="1"/>
    </xf>
    <xf numFmtId="176" fontId="6" fillId="0" borderId="45" xfId="0" applyNumberFormat="1" applyFont="1" applyFill="1" applyBorder="1" applyAlignment="1">
      <alignment horizontal="center" shrinkToFit="1"/>
    </xf>
    <xf numFmtId="176" fontId="7" fillId="0" borderId="45" xfId="0" applyNumberFormat="1" applyFont="1" applyFill="1" applyBorder="1" applyAlignment="1">
      <alignment horizontal="left" shrinkToFit="1"/>
    </xf>
    <xf numFmtId="0" fontId="15" fillId="0" borderId="53"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16" fillId="0" borderId="3" xfId="0" applyNumberFormat="1" applyFont="1" applyFill="1" applyBorder="1" applyAlignment="1" applyProtection="1">
      <alignment horizontal="center" wrapText="1"/>
      <protection locked="0"/>
    </xf>
    <xf numFmtId="0" fontId="4" fillId="0" borderId="1" xfId="0" applyFont="1" applyFill="1" applyBorder="1" applyAlignment="1" applyProtection="1">
      <alignment vertical="center" shrinkToFit="1"/>
      <protection locked="0"/>
    </xf>
    <xf numFmtId="38" fontId="15" fillId="0" borderId="3" xfId="1" applyFont="1" applyFill="1" applyBorder="1" applyAlignment="1" applyProtection="1">
      <alignment horizontal="center" vertical="center" shrinkToFit="1"/>
      <protection locked="0"/>
    </xf>
    <xf numFmtId="38" fontId="15" fillId="0" borderId="4" xfId="1" applyFont="1" applyFill="1" applyBorder="1" applyAlignment="1" applyProtection="1">
      <alignment horizontal="center" vertical="center" shrinkToFit="1"/>
      <protection locked="0"/>
    </xf>
    <xf numFmtId="0" fontId="17" fillId="0" borderId="45" xfId="0" applyFont="1" applyFill="1" applyBorder="1" applyAlignment="1">
      <alignment horizontal="center" shrinkToFit="1"/>
    </xf>
    <xf numFmtId="0" fontId="1" fillId="0" borderId="0" xfId="0" applyFont="1" applyFill="1" applyBorder="1" applyAlignment="1">
      <alignment horizontal="left" shrinkToFit="1"/>
    </xf>
    <xf numFmtId="176" fontId="1" fillId="0" borderId="0" xfId="0" applyNumberFormat="1" applyFont="1" applyFill="1" applyBorder="1" applyAlignment="1">
      <alignment horizontal="center" shrinkToFit="1"/>
    </xf>
    <xf numFmtId="0" fontId="0" fillId="0" borderId="1" xfId="0" applyFont="1" applyBorder="1" applyAlignment="1">
      <alignment horizontal="right" wrapText="1"/>
    </xf>
    <xf numFmtId="0" fontId="6" fillId="0" borderId="58" xfId="0" applyFont="1" applyFill="1" applyBorder="1" applyAlignment="1">
      <alignment horizontal="center" shrinkToFit="1"/>
    </xf>
    <xf numFmtId="0" fontId="6" fillId="0" borderId="59" xfId="0" applyFont="1" applyFill="1" applyBorder="1" applyAlignment="1">
      <alignment horizontal="center" shrinkToFit="1"/>
    </xf>
    <xf numFmtId="0" fontId="33" fillId="0" borderId="3" xfId="0" applyFont="1" applyFill="1" applyBorder="1" applyAlignment="1">
      <alignment horizontal="center" shrinkToFit="1"/>
    </xf>
    <xf numFmtId="0" fontId="33" fillId="0" borderId="4" xfId="0" applyFont="1" applyFill="1" applyBorder="1" applyAlignment="1">
      <alignment horizontal="center" shrinkToFit="1"/>
    </xf>
    <xf numFmtId="0" fontId="0" fillId="0" borderId="12" xfId="0" applyNumberFormat="1" applyFont="1" applyFill="1" applyBorder="1" applyAlignment="1" applyProtection="1">
      <alignment horizontal="center" vertical="top" shrinkToFit="1"/>
      <protection locked="0"/>
    </xf>
    <xf numFmtId="0" fontId="0" fillId="0" borderId="1" xfId="0" applyNumberFormat="1" applyFont="1" applyFill="1" applyBorder="1" applyAlignment="1" applyProtection="1">
      <alignment horizontal="center" vertical="top" shrinkToFit="1"/>
      <protection locked="0"/>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176" fontId="15" fillId="0" borderId="45" xfId="0" applyNumberFormat="1" applyFont="1" applyFill="1" applyBorder="1" applyAlignment="1" applyProtection="1">
      <alignment horizontal="center" vertical="center" shrinkToFit="1"/>
      <protection locked="0"/>
    </xf>
    <xf numFmtId="0" fontId="0" fillId="0" borderId="0" xfId="0" applyFont="1" applyBorder="1" applyAlignment="1">
      <alignment horizontal="right" wrapText="1" shrinkToFit="1"/>
    </xf>
    <xf numFmtId="49" fontId="10" fillId="0" borderId="4"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0" fontId="11" fillId="0" borderId="0" xfId="0" applyFont="1" applyBorder="1" applyAlignment="1">
      <alignment horizontal="left" shrinkToFit="1"/>
    </xf>
    <xf numFmtId="0" fontId="12" fillId="0" borderId="0" xfId="0" applyFont="1" applyBorder="1" applyAlignment="1">
      <alignment horizontal="left" wrapText="1"/>
    </xf>
    <xf numFmtId="49" fontId="7" fillId="0" borderId="55" xfId="2" applyNumberFormat="1" applyFont="1" applyFill="1" applyBorder="1" applyAlignment="1" applyProtection="1">
      <alignment horizontal="center" vertical="center" shrinkToFit="1"/>
    </xf>
    <xf numFmtId="0" fontId="15" fillId="0" borderId="54" xfId="0" applyFont="1" applyFill="1" applyBorder="1" applyAlignment="1">
      <alignment horizontal="center" vertical="center" shrinkToFit="1"/>
    </xf>
    <xf numFmtId="49" fontId="7" fillId="0" borderId="49" xfId="2" applyNumberFormat="1" applyFont="1" applyFill="1" applyBorder="1" applyAlignment="1" applyProtection="1">
      <alignment horizontal="center" vertical="center" shrinkToFit="1"/>
    </xf>
    <xf numFmtId="49" fontId="7" fillId="0" borderId="50" xfId="2" applyNumberFormat="1" applyFont="1" applyFill="1" applyBorder="1" applyAlignment="1" applyProtection="1">
      <alignment horizontal="center" vertical="center" shrinkToFit="1"/>
    </xf>
    <xf numFmtId="49" fontId="7" fillId="0" borderId="51" xfId="2" applyNumberFormat="1" applyFont="1" applyFill="1" applyBorder="1" applyAlignment="1" applyProtection="1">
      <alignment horizontal="center" vertical="center" shrinkToFit="1"/>
    </xf>
    <xf numFmtId="0" fontId="15" fillId="0" borderId="53" xfId="0" applyFont="1" applyFill="1" applyBorder="1" applyAlignment="1">
      <alignment horizontal="left" vertical="center" shrinkToFit="1"/>
    </xf>
    <xf numFmtId="49" fontId="7" fillId="0" borderId="53" xfId="2" applyNumberFormat="1" applyFont="1" applyFill="1" applyBorder="1" applyAlignment="1" applyProtection="1">
      <alignment horizontal="center" vertical="center" shrinkToFit="1"/>
    </xf>
    <xf numFmtId="0" fontId="0" fillId="0" borderId="7" xfId="0" applyNumberFormat="1" applyFont="1" applyFill="1" applyBorder="1" applyAlignment="1" applyProtection="1">
      <alignment horizontal="center" vertical="center" shrinkToFit="1"/>
      <protection locked="0"/>
    </xf>
    <xf numFmtId="0" fontId="0" fillId="0" borderId="8" xfId="0" applyNumberFormat="1" applyFont="1" applyFill="1" applyBorder="1" applyAlignment="1" applyProtection="1">
      <alignment horizontal="center" vertical="center" shrinkToFit="1"/>
      <protection locked="0"/>
    </xf>
    <xf numFmtId="0" fontId="7" fillId="0" borderId="47" xfId="0" applyNumberFormat="1" applyFont="1" applyFill="1" applyBorder="1" applyAlignment="1" applyProtection="1">
      <alignment horizontal="left" vertical="center" wrapText="1" shrinkToFit="1"/>
      <protection locked="0"/>
    </xf>
    <xf numFmtId="0" fontId="7" fillId="0" borderId="0" xfId="0" applyNumberFormat="1" applyFont="1" applyFill="1" applyBorder="1" applyAlignment="1" applyProtection="1">
      <alignment horizontal="left" vertical="center" wrapText="1" shrinkToFit="1"/>
      <protection locked="0"/>
    </xf>
    <xf numFmtId="0" fontId="7" fillId="0" borderId="46" xfId="0" applyNumberFormat="1" applyFont="1" applyFill="1" applyBorder="1" applyAlignment="1" applyProtection="1">
      <alignment horizontal="left" vertical="center" wrapText="1" shrinkToFit="1"/>
      <protection locked="0"/>
    </xf>
    <xf numFmtId="0" fontId="7" fillId="0" borderId="48" xfId="0" applyNumberFormat="1" applyFont="1" applyFill="1" applyBorder="1" applyAlignment="1" applyProtection="1">
      <alignment horizontal="left" vertical="center" wrapText="1" shrinkToFit="1"/>
      <protection locked="0"/>
    </xf>
    <xf numFmtId="0" fontId="7" fillId="0" borderId="49" xfId="0" applyNumberFormat="1" applyFont="1" applyFill="1" applyBorder="1" applyAlignment="1" applyProtection="1">
      <alignment horizontal="left" vertical="center" wrapText="1" shrinkToFit="1"/>
      <protection locked="0"/>
    </xf>
    <xf numFmtId="0" fontId="7" fillId="0" borderId="50" xfId="0" applyNumberFormat="1" applyFont="1" applyFill="1" applyBorder="1" applyAlignment="1" applyProtection="1">
      <alignment horizontal="left" vertical="center" wrapText="1" shrinkToFit="1"/>
      <protection locked="0"/>
    </xf>
    <xf numFmtId="0" fontId="7" fillId="0" borderId="51" xfId="0" applyNumberFormat="1" applyFont="1" applyFill="1" applyBorder="1" applyAlignment="1" applyProtection="1">
      <alignment horizontal="left" vertical="center" wrapText="1" shrinkToFit="1"/>
      <protection locked="0"/>
    </xf>
    <xf numFmtId="0" fontId="15" fillId="0" borderId="55" xfId="0" applyFont="1" applyFill="1" applyBorder="1" applyAlignment="1">
      <alignment horizontal="left" vertical="center" shrinkToFit="1"/>
    </xf>
    <xf numFmtId="49" fontId="7" fillId="0" borderId="56" xfId="2" applyNumberFormat="1" applyFont="1" applyBorder="1" applyAlignment="1" applyProtection="1">
      <alignment horizontal="center" vertical="center" shrinkToFit="1"/>
    </xf>
    <xf numFmtId="49" fontId="7" fillId="0" borderId="4" xfId="2" applyNumberFormat="1" applyFont="1" applyBorder="1" applyAlignment="1" applyProtection="1">
      <alignment horizontal="center" vertical="center" shrinkToFit="1"/>
    </xf>
    <xf numFmtId="49" fontId="7" fillId="0" borderId="57" xfId="2" applyNumberFormat="1" applyFont="1" applyBorder="1" applyAlignment="1" applyProtection="1">
      <alignment horizontal="center" vertical="center" shrinkToFit="1"/>
    </xf>
    <xf numFmtId="0" fontId="0" fillId="0" borderId="11" xfId="0" applyNumberFormat="1"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locked="0"/>
    </xf>
    <xf numFmtId="0" fontId="15" fillId="0" borderId="55" xfId="0" applyFont="1" applyFill="1" applyBorder="1" applyAlignment="1">
      <alignment horizontal="center" vertical="center" shrinkToFit="1"/>
    </xf>
    <xf numFmtId="0" fontId="0" fillId="0" borderId="9" xfId="0" applyNumberFormat="1" applyFill="1" applyBorder="1" applyAlignment="1" applyProtection="1">
      <alignment horizontal="center" vertical="center" textRotation="255" shrinkToFit="1"/>
      <protection locked="0"/>
    </xf>
    <xf numFmtId="0" fontId="0" fillId="0" borderId="11" xfId="0" applyNumberFormat="1" applyFill="1" applyBorder="1" applyAlignment="1" applyProtection="1">
      <alignment horizontal="center" vertical="center" textRotation="255" shrinkToFit="1"/>
      <protection locked="0"/>
    </xf>
    <xf numFmtId="0" fontId="0" fillId="0" borderId="12" xfId="0" applyNumberFormat="1" applyFill="1" applyBorder="1" applyAlignment="1" applyProtection="1">
      <alignment horizontal="center" vertical="center" textRotation="255" shrinkToFit="1"/>
      <protection locked="0"/>
    </xf>
    <xf numFmtId="0" fontId="7" fillId="0" borderId="45" xfId="0" applyNumberFormat="1" applyFont="1" applyFill="1" applyBorder="1" applyAlignment="1" applyProtection="1">
      <alignment horizontal="left" vertical="center" wrapText="1"/>
      <protection locked="0"/>
    </xf>
    <xf numFmtId="0" fontId="7" fillId="0" borderId="45"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49" fontId="15" fillId="0" borderId="45" xfId="0" applyNumberFormat="1" applyFont="1" applyFill="1" applyBorder="1" applyAlignment="1" applyProtection="1">
      <alignment horizontal="center" vertical="center" shrinkToFit="1"/>
      <protection locked="0"/>
    </xf>
    <xf numFmtId="0" fontId="15" fillId="0" borderId="1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22" fillId="0" borderId="25" xfId="0" applyFont="1" applyFill="1" applyBorder="1" applyAlignment="1" applyProtection="1">
      <alignment horizontal="center" vertical="center" shrinkToFit="1"/>
      <protection locked="0"/>
    </xf>
    <xf numFmtId="0" fontId="22" fillId="0" borderId="5"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left" vertical="center" shrinkToFit="1"/>
      <protection locked="0"/>
    </xf>
    <xf numFmtId="0" fontId="22" fillId="0" borderId="4" xfId="0" applyFont="1" applyFill="1" applyBorder="1" applyAlignment="1" applyProtection="1">
      <alignment horizontal="left" vertical="center" shrinkToFit="1"/>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9" xfId="0" applyFont="1" applyFill="1" applyBorder="1" applyAlignment="1">
      <alignment horizontal="center" shrinkToFit="1"/>
    </xf>
    <xf numFmtId="0" fontId="15" fillId="0" borderId="10" xfId="0" applyFont="1" applyFill="1" applyBorder="1" applyAlignment="1">
      <alignment horizontal="center" shrinkToFit="1"/>
    </xf>
    <xf numFmtId="176" fontId="15" fillId="0" borderId="11" xfId="0" applyNumberFormat="1" applyFont="1" applyFill="1" applyBorder="1" applyAlignment="1" applyProtection="1">
      <alignment horizontal="center" vertical="center" shrinkToFit="1"/>
      <protection locked="0"/>
    </xf>
    <xf numFmtId="176" fontId="15" fillId="0" borderId="0" xfId="0" applyNumberFormat="1" applyFont="1" applyFill="1" applyBorder="1" applyAlignment="1" applyProtection="1">
      <alignment horizontal="center" vertical="center" shrinkToFit="1"/>
      <protection locked="0"/>
    </xf>
    <xf numFmtId="176" fontId="15" fillId="0" borderId="4" xfId="0" applyNumberFormat="1" applyFont="1" applyFill="1" applyBorder="1" applyAlignment="1" applyProtection="1">
      <alignment horizontal="center" vertical="center" shrinkToFit="1"/>
      <protection locked="0"/>
    </xf>
    <xf numFmtId="0" fontId="4" fillId="0" borderId="23"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21" fillId="0" borderId="24" xfId="0" applyFont="1" applyFill="1" applyBorder="1" applyAlignment="1" applyProtection="1">
      <alignment horizontal="center" vertical="center" wrapText="1" shrinkToFit="1"/>
      <protection locked="0"/>
    </xf>
    <xf numFmtId="0" fontId="21" fillId="0" borderId="27" xfId="0" applyFont="1" applyFill="1" applyBorder="1" applyAlignment="1" applyProtection="1">
      <alignment horizontal="center" vertical="center" wrapText="1" shrinkToFit="1"/>
      <protection locked="0"/>
    </xf>
    <xf numFmtId="0" fontId="21" fillId="0" borderId="28" xfId="0" applyFont="1" applyFill="1" applyBorder="1" applyAlignment="1" applyProtection="1">
      <alignment horizontal="center" vertical="center" wrapText="1" shrinkToFit="1"/>
      <protection locked="0"/>
    </xf>
    <xf numFmtId="0" fontId="4" fillId="0" borderId="32" xfId="0" applyFont="1" applyFill="1" applyBorder="1" applyAlignment="1">
      <alignment horizontal="center" vertical="center" textRotation="255" shrinkToFit="1"/>
    </xf>
    <xf numFmtId="0" fontId="21" fillId="0" borderId="9" xfId="0" applyFont="1" applyFill="1" applyBorder="1" applyAlignment="1" applyProtection="1">
      <alignment horizontal="left" vertical="center" wrapText="1" shrinkToFit="1"/>
      <protection locked="0"/>
    </xf>
    <xf numFmtId="0" fontId="21" fillId="0" borderId="6" xfId="0" applyFont="1" applyFill="1" applyBorder="1" applyAlignment="1" applyProtection="1">
      <alignment horizontal="left" vertical="center" wrapText="1" shrinkToFit="1"/>
      <protection locked="0"/>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wrapText="1" shrinkToFit="1"/>
      <protection locked="0"/>
    </xf>
    <xf numFmtId="0" fontId="21" fillId="0" borderId="0" xfId="0" applyFont="1" applyFill="1" applyBorder="1" applyAlignment="1" applyProtection="1">
      <alignment horizontal="left" vertical="center" wrapText="1" shrinkToFit="1"/>
      <protection locked="0"/>
    </xf>
    <xf numFmtId="0" fontId="21" fillId="0" borderId="2" xfId="0" applyFont="1" applyFill="1" applyBorder="1" applyAlignment="1" applyProtection="1">
      <alignment horizontal="left" vertical="center" wrapText="1" shrinkToFit="1"/>
      <protection locked="0"/>
    </xf>
    <xf numFmtId="0" fontId="21" fillId="0" borderId="12" xfId="0" applyFont="1" applyFill="1" applyBorder="1" applyAlignment="1" applyProtection="1">
      <alignment horizontal="left" vertical="center" wrapText="1" shrinkToFit="1"/>
      <protection locked="0"/>
    </xf>
    <xf numFmtId="0" fontId="21" fillId="0" borderId="1" xfId="0" applyFont="1" applyFill="1" applyBorder="1" applyAlignment="1" applyProtection="1">
      <alignment horizontal="left" vertical="center" wrapText="1" shrinkToFit="1"/>
      <protection locked="0"/>
    </xf>
    <xf numFmtId="0" fontId="21" fillId="0" borderId="13" xfId="0" applyFont="1" applyFill="1" applyBorder="1" applyAlignment="1" applyProtection="1">
      <alignment horizontal="left" vertical="center" wrapText="1" shrinkToFit="1"/>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25" fillId="0" borderId="3" xfId="0" applyFont="1" applyFill="1" applyBorder="1" applyAlignment="1" applyProtection="1">
      <alignment horizontal="left" vertical="center" shrinkToFit="1"/>
      <protection locked="0"/>
    </xf>
    <xf numFmtId="0" fontId="25" fillId="0" borderId="4"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wrapText="1" shrinkToFit="1"/>
      <protection locked="0"/>
    </xf>
    <xf numFmtId="0" fontId="4" fillId="0" borderId="6"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12" xfId="0" applyFont="1" applyFill="1" applyBorder="1" applyAlignment="1" applyProtection="1">
      <alignment horizontal="left" vertical="center" wrapText="1" shrinkToFit="1"/>
      <protection locked="0"/>
    </xf>
    <xf numFmtId="0" fontId="4" fillId="0" borderId="1"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21" fillId="0" borderId="9"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1" fillId="0" borderId="33" xfId="0"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center" shrinkToFit="1"/>
      <protection locked="0"/>
    </xf>
    <xf numFmtId="0" fontId="8" fillId="0" borderId="9"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8" fillId="0" borderId="1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2" xfId="0" applyFont="1" applyFill="1" applyBorder="1" applyAlignment="1">
      <alignment horizontal="left" vertical="top" wrapText="1" shrinkToFit="1"/>
    </xf>
    <xf numFmtId="0" fontId="8" fillId="0" borderId="1" xfId="0" applyFont="1" applyFill="1" applyBorder="1" applyAlignment="1">
      <alignment horizontal="left" vertical="top" wrapText="1" shrinkToFit="1"/>
    </xf>
    <xf numFmtId="0" fontId="21" fillId="0" borderId="37" xfId="0" applyFont="1" applyFill="1" applyBorder="1" applyAlignment="1" applyProtection="1">
      <alignment horizontal="center"/>
      <protection locked="0"/>
    </xf>
    <xf numFmtId="0" fontId="21" fillId="0" borderId="38" xfId="0" applyFont="1" applyFill="1" applyBorder="1" applyAlignment="1" applyProtection="1">
      <alignment horizontal="center"/>
      <protection locked="0"/>
    </xf>
    <xf numFmtId="0" fontId="21" fillId="0" borderId="39" xfId="0" applyFont="1" applyFill="1" applyBorder="1" applyAlignment="1" applyProtection="1">
      <alignment horizontal="center"/>
      <protection locked="0"/>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4" xfId="0" applyFont="1" applyBorder="1" applyAlignment="1">
      <alignment horizontal="left" vertical="center" shrinkToFit="1"/>
    </xf>
    <xf numFmtId="0" fontId="26" fillId="0" borderId="3" xfId="0" applyFont="1" applyFill="1" applyBorder="1" applyAlignment="1" applyProtection="1">
      <alignment horizontal="left" vertical="center" shrinkToFit="1"/>
      <protection locked="0"/>
    </xf>
    <xf numFmtId="0" fontId="26" fillId="0" borderId="4" xfId="0" applyFont="1" applyFill="1" applyBorder="1" applyAlignment="1" applyProtection="1">
      <alignment horizontal="left" vertical="center" shrinkToFit="1"/>
      <protection locked="0"/>
    </xf>
    <xf numFmtId="0" fontId="34" fillId="0" borderId="6" xfId="0" applyFont="1" applyBorder="1" applyAlignment="1">
      <alignment horizontal="center" vertical="center"/>
    </xf>
    <xf numFmtId="0" fontId="34" fillId="0" borderId="0" xfId="0" applyFont="1" applyBorder="1" applyAlignment="1">
      <alignment horizontal="center" vertical="center"/>
    </xf>
    <xf numFmtId="0" fontId="18" fillId="0" borderId="33" xfId="0" applyFont="1" applyBorder="1" applyAlignment="1">
      <alignment horizontal="center"/>
    </xf>
    <xf numFmtId="0" fontId="7" fillId="0" borderId="0" xfId="0" applyFont="1" applyBorder="1" applyAlignment="1">
      <alignment horizontal="left" vertical="top" wrapText="1" indent="1"/>
    </xf>
    <xf numFmtId="0" fontId="0" fillId="0" borderId="9"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31" fillId="0" borderId="9" xfId="0" applyFont="1" applyBorder="1" applyAlignment="1">
      <alignment horizontal="center" vertical="top" shrinkToFit="1"/>
    </xf>
    <xf numFmtId="0" fontId="31" fillId="0" borderId="6" xfId="0" applyFont="1" applyBorder="1" applyAlignment="1">
      <alignment horizontal="center" vertical="top" shrinkToFit="1"/>
    </xf>
    <xf numFmtId="0" fontId="31" fillId="0" borderId="10" xfId="0" applyFont="1" applyBorder="1" applyAlignment="1">
      <alignment horizontal="center" vertical="top" shrinkToFit="1"/>
    </xf>
    <xf numFmtId="0" fontId="31" fillId="0" borderId="11" xfId="0" applyFont="1" applyBorder="1" applyAlignment="1">
      <alignment horizontal="center" vertical="top" shrinkToFit="1"/>
    </xf>
    <xf numFmtId="0" fontId="31" fillId="0" borderId="0" xfId="0" applyFont="1" applyBorder="1" applyAlignment="1">
      <alignment horizontal="center" vertical="top" shrinkToFit="1"/>
    </xf>
    <xf numFmtId="0" fontId="31" fillId="0" borderId="2" xfId="0" applyFont="1" applyBorder="1" applyAlignment="1">
      <alignment horizontal="center" vertical="top" shrinkToFit="1"/>
    </xf>
    <xf numFmtId="0" fontId="31" fillId="0" borderId="12" xfId="0" applyFont="1" applyBorder="1" applyAlignment="1">
      <alignment horizontal="center" vertical="top" shrinkToFit="1"/>
    </xf>
    <xf numFmtId="0" fontId="31" fillId="0" borderId="1" xfId="0" applyFont="1" applyBorder="1" applyAlignment="1">
      <alignment horizontal="center" vertical="top" shrinkToFit="1"/>
    </xf>
    <xf numFmtId="0" fontId="31" fillId="0" borderId="13" xfId="0" applyFont="1" applyBorder="1" applyAlignment="1">
      <alignment horizontal="center" vertical="top" shrinkToFit="1"/>
    </xf>
    <xf numFmtId="0" fontId="3" fillId="0" borderId="0" xfId="0" applyFont="1" applyBorder="1" applyAlignment="1">
      <alignment horizontal="right" shrinkToFit="1"/>
    </xf>
    <xf numFmtId="22" fontId="3" fillId="0" borderId="0" xfId="0" applyNumberFormat="1" applyFont="1" applyBorder="1" applyAlignment="1">
      <alignment horizontal="left" shrinkToFit="1"/>
    </xf>
    <xf numFmtId="22" fontId="3" fillId="0" borderId="6" xfId="0" applyNumberFormat="1" applyFont="1" applyBorder="1" applyAlignment="1">
      <alignment horizontal="left" shrinkToFit="1"/>
    </xf>
    <xf numFmtId="38" fontId="17" fillId="0" borderId="52" xfId="0" applyNumberFormat="1" applyFont="1" applyFill="1" applyBorder="1" applyAlignment="1" applyProtection="1">
      <alignment horizontal="center" shrinkToFit="1"/>
      <protection locked="0"/>
    </xf>
    <xf numFmtId="38" fontId="17" fillId="0" borderId="38" xfId="0" applyNumberFormat="1" applyFont="1" applyFill="1" applyBorder="1" applyAlignment="1" applyProtection="1">
      <alignment horizontal="center" shrinkToFit="1"/>
      <protection locked="0"/>
    </xf>
    <xf numFmtId="38" fontId="17" fillId="0" borderId="39" xfId="0" applyNumberFormat="1" applyFont="1" applyFill="1" applyBorder="1" applyAlignment="1" applyProtection="1">
      <alignment horizontal="center" shrinkToFit="1"/>
      <protection locked="0"/>
    </xf>
    <xf numFmtId="38" fontId="17" fillId="0" borderId="40" xfId="0" applyNumberFormat="1" applyFont="1" applyFill="1" applyBorder="1" applyAlignment="1" applyProtection="1">
      <alignment horizontal="center" shrinkToFit="1"/>
      <protection locked="0"/>
    </xf>
    <xf numFmtId="38" fontId="17" fillId="0" borderId="41" xfId="0" applyNumberFormat="1" applyFont="1" applyFill="1" applyBorder="1" applyAlignment="1" applyProtection="1">
      <alignment horizontal="center" shrinkToFit="1"/>
      <protection locked="0"/>
    </xf>
    <xf numFmtId="0" fontId="27" fillId="0" borderId="11"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43"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8" fillId="0" borderId="42" xfId="0" applyFont="1" applyFill="1" applyBorder="1" applyAlignment="1" applyProtection="1">
      <alignment horizontal="center" vertical="top" shrinkToFit="1"/>
      <protection locked="0"/>
    </xf>
    <xf numFmtId="0" fontId="8" fillId="0" borderId="15" xfId="0" applyFont="1" applyFill="1" applyBorder="1" applyAlignment="1" applyProtection="1">
      <alignment horizontal="center" vertical="top" shrinkToFit="1"/>
      <protection locked="0"/>
    </xf>
    <xf numFmtId="0" fontId="8" fillId="0" borderId="43" xfId="0" applyFont="1" applyFill="1" applyBorder="1" applyAlignment="1" applyProtection="1">
      <alignment horizontal="center" vertical="top" shrinkToFit="1"/>
      <protection locked="0"/>
    </xf>
    <xf numFmtId="0" fontId="8" fillId="0" borderId="12" xfId="0" applyFont="1" applyFill="1" applyBorder="1" applyAlignment="1" applyProtection="1">
      <alignment horizontal="center" vertical="top" shrinkToFit="1"/>
      <protection locked="0"/>
    </xf>
    <xf numFmtId="0" fontId="8" fillId="0" borderId="1" xfId="0" applyFont="1" applyFill="1" applyBorder="1" applyAlignment="1" applyProtection="1">
      <alignment horizontal="center" vertical="top" shrinkToFit="1"/>
      <protection locked="0"/>
    </xf>
    <xf numFmtId="0" fontId="8" fillId="0" borderId="13" xfId="0" applyFont="1" applyFill="1" applyBorder="1" applyAlignment="1" applyProtection="1">
      <alignment horizontal="center" vertical="top" shrinkToFit="1"/>
      <protection locked="0"/>
    </xf>
    <xf numFmtId="0" fontId="28" fillId="0" borderId="0" xfId="0" applyFont="1" applyBorder="1" applyAlignment="1">
      <alignment horizontal="left" vertical="center" indent="1"/>
    </xf>
    <xf numFmtId="0" fontId="0" fillId="0" borderId="33" xfId="0" applyFont="1" applyBorder="1" applyAlignment="1">
      <alignment horizontal="center"/>
    </xf>
    <xf numFmtId="0" fontId="0" fillId="0" borderId="59" xfId="0" applyBorder="1" applyAlignment="1">
      <alignment shrinkToFit="1"/>
    </xf>
    <xf numFmtId="0" fontId="0" fillId="0" borderId="60" xfId="0" applyBorder="1" applyAlignment="1">
      <alignment vertical="center" shrinkToFit="1"/>
    </xf>
    <xf numFmtId="0" fontId="16" fillId="0" borderId="58" xfId="0" applyNumberFormat="1" applyFont="1" applyFill="1" applyBorder="1" applyAlignment="1" applyProtection="1">
      <alignment horizontal="center" wrapText="1"/>
      <protection locked="0"/>
    </xf>
    <xf numFmtId="0" fontId="0" fillId="0" borderId="59" xfId="0" applyBorder="1" applyAlignment="1">
      <alignment horizontal="center"/>
    </xf>
    <xf numFmtId="0" fontId="0" fillId="0" borderId="60" xfId="0" applyBorder="1" applyAlignment="1">
      <alignment horizontal="center"/>
    </xf>
    <xf numFmtId="0" fontId="12" fillId="0" borderId="47" xfId="0" applyNumberFormat="1" applyFont="1" applyFill="1" applyBorder="1" applyAlignment="1" applyProtection="1">
      <alignment horizontal="right" wrapText="1"/>
      <protection locked="0"/>
    </xf>
    <xf numFmtId="0" fontId="0" fillId="0" borderId="0" xfId="0" applyAlignment="1"/>
    <xf numFmtId="0" fontId="0" fillId="0" borderId="48" xfId="0" applyBorder="1" applyAlignment="1"/>
    <xf numFmtId="0" fontId="12" fillId="0" borderId="58" xfId="0" applyNumberFormat="1" applyFont="1" applyFill="1" applyBorder="1" applyAlignment="1" applyProtection="1">
      <alignment horizontal="right" wrapText="1"/>
      <protection locked="0"/>
    </xf>
    <xf numFmtId="0" fontId="0" fillId="0" borderId="59" xfId="0" applyBorder="1" applyAlignment="1"/>
    <xf numFmtId="0" fontId="0" fillId="0" borderId="60" xfId="0" applyBorder="1" applyAlignment="1"/>
  </cellXfs>
  <cellStyles count="3">
    <cellStyle name="ハイパーリンク" xfId="2" builtinId="8"/>
    <cellStyle name="桁区切り 2" xfId="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228599</xdr:colOff>
      <xdr:row>0</xdr:row>
      <xdr:rowOff>44071</xdr:rowOff>
    </xdr:from>
    <xdr:to>
      <xdr:col>22</xdr:col>
      <xdr:colOff>152399</xdr:colOff>
      <xdr:row>1</xdr:row>
      <xdr:rowOff>38100</xdr:rowOff>
    </xdr:to>
    <xdr:sp macro="" textlink="">
      <xdr:nvSpPr>
        <xdr:cNvPr id="40" name="テキスト ボックス 39"/>
        <xdr:cNvSpPr txBox="1"/>
      </xdr:nvSpPr>
      <xdr:spPr>
        <a:xfrm>
          <a:off x="5000624" y="44071"/>
          <a:ext cx="1323975" cy="39407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4100"/>
            </a:lnSpc>
          </a:pPr>
          <a:r>
            <a:rPr kumimoji="1" lang="ja-JP" altLang="en-US" sz="1800" b="1">
              <a:solidFill>
                <a:schemeClr val="tx1"/>
              </a:solidFill>
              <a:latin typeface="ＭＳ ゴシック" panose="020B0609070205080204" pitchFamily="49" charset="-128"/>
              <a:ea typeface="ＭＳ ゴシック" panose="020B0609070205080204" pitchFamily="49" charset="-128"/>
            </a:rPr>
            <a:t>令和元年</a:t>
          </a:r>
        </a:p>
      </xdr:txBody>
    </xdr:sp>
    <xdr:clientData/>
  </xdr:twoCellAnchor>
  <xdr:twoCellAnchor>
    <xdr:from>
      <xdr:col>15</xdr:col>
      <xdr:colOff>247650</xdr:colOff>
      <xdr:row>50</xdr:row>
      <xdr:rowOff>57149</xdr:rowOff>
    </xdr:from>
    <xdr:to>
      <xdr:col>19</xdr:col>
      <xdr:colOff>95250</xdr:colOff>
      <xdr:row>52</xdr:row>
      <xdr:rowOff>266700</xdr:rowOff>
    </xdr:to>
    <xdr:pic>
      <xdr:nvPicPr>
        <xdr:cNvPr id="2" name="図 25" descr="\\Dellxp\HP松本商店\root\images\氷旗.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1575" y="9648824"/>
          <a:ext cx="800100"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47</xdr:row>
      <xdr:rowOff>0</xdr:rowOff>
    </xdr:from>
    <xdr:to>
      <xdr:col>7</xdr:col>
      <xdr:colOff>0</xdr:colOff>
      <xdr:row>47</xdr:row>
      <xdr:rowOff>0</xdr:rowOff>
    </xdr:to>
    <xdr:sp macro="" textlink="">
      <xdr:nvSpPr>
        <xdr:cNvPr id="3" name="Rectangle 64"/>
        <xdr:cNvSpPr>
          <a:spLocks noChangeArrowheads="1"/>
        </xdr:cNvSpPr>
      </xdr:nvSpPr>
      <xdr:spPr bwMode="auto">
        <a:xfrm>
          <a:off x="3295650" y="100679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4" name="Rectangle 66"/>
        <xdr:cNvSpPr>
          <a:spLocks noChangeArrowheads="1"/>
        </xdr:cNvSpPr>
      </xdr:nvSpPr>
      <xdr:spPr bwMode="auto">
        <a:xfrm>
          <a:off x="3295650" y="100679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5" name="Rectangle 68"/>
        <xdr:cNvSpPr>
          <a:spLocks noChangeArrowheads="1"/>
        </xdr:cNvSpPr>
      </xdr:nvSpPr>
      <xdr:spPr bwMode="auto">
        <a:xfrm>
          <a:off x="3295650" y="1006792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6" name="Rectangle 73"/>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7" name="Rectangle 74"/>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9525</xdr:colOff>
      <xdr:row>47</xdr:row>
      <xdr:rowOff>0</xdr:rowOff>
    </xdr:to>
    <xdr:sp macro="" textlink="">
      <xdr:nvSpPr>
        <xdr:cNvPr id="8" name="AutoShape 75"/>
        <xdr:cNvSpPr>
          <a:spLocks noChangeAspect="1" noChangeArrowheads="1"/>
        </xdr:cNvSpPr>
      </xdr:nvSpPr>
      <xdr:spPr bwMode="auto">
        <a:xfrm>
          <a:off x="3324225" y="10067925"/>
          <a:ext cx="95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28575</xdr:colOff>
      <xdr:row>48</xdr:row>
      <xdr:rowOff>0</xdr:rowOff>
    </xdr:from>
    <xdr:to>
      <xdr:col>17</xdr:col>
      <xdr:colOff>19050</xdr:colOff>
      <xdr:row>48</xdr:row>
      <xdr:rowOff>0</xdr:rowOff>
    </xdr:to>
    <xdr:sp macro="" textlink="">
      <xdr:nvSpPr>
        <xdr:cNvPr id="9" name="Rectangle 77"/>
        <xdr:cNvSpPr>
          <a:spLocks noChangeArrowheads="1"/>
        </xdr:cNvSpPr>
      </xdr:nvSpPr>
      <xdr:spPr bwMode="auto">
        <a:xfrm>
          <a:off x="3352800" y="10144125"/>
          <a:ext cx="18478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48</xdr:row>
      <xdr:rowOff>0</xdr:rowOff>
    </xdr:from>
    <xdr:to>
      <xdr:col>17</xdr:col>
      <xdr:colOff>19050</xdr:colOff>
      <xdr:row>48</xdr:row>
      <xdr:rowOff>0</xdr:rowOff>
    </xdr:to>
    <xdr:sp macro="" textlink="">
      <xdr:nvSpPr>
        <xdr:cNvPr id="10" name="Rectangle 78"/>
        <xdr:cNvSpPr>
          <a:spLocks noChangeArrowheads="1"/>
        </xdr:cNvSpPr>
      </xdr:nvSpPr>
      <xdr:spPr bwMode="auto">
        <a:xfrm>
          <a:off x="3343275" y="10144125"/>
          <a:ext cx="18573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11" name="Rectangle 80"/>
        <xdr:cNvSpPr>
          <a:spLocks noChangeArrowheads="1"/>
        </xdr:cNvSpPr>
      </xdr:nvSpPr>
      <xdr:spPr bwMode="auto">
        <a:xfrm>
          <a:off x="3295650" y="1006792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266700</xdr:colOff>
      <xdr:row>52</xdr:row>
      <xdr:rowOff>38100</xdr:rowOff>
    </xdr:from>
    <xdr:to>
      <xdr:col>22</xdr:col>
      <xdr:colOff>266700</xdr:colOff>
      <xdr:row>52</xdr:row>
      <xdr:rowOff>38100</xdr:rowOff>
    </xdr:to>
    <xdr:sp macro="" textlink="">
      <xdr:nvSpPr>
        <xdr:cNvPr id="12" name="Rectangle 76"/>
        <xdr:cNvSpPr>
          <a:spLocks noChangeArrowheads="1"/>
        </xdr:cNvSpPr>
      </xdr:nvSpPr>
      <xdr:spPr bwMode="auto">
        <a:xfrm>
          <a:off x="6905625" y="1126807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38100</xdr:colOff>
      <xdr:row>51</xdr:row>
      <xdr:rowOff>85725</xdr:rowOff>
    </xdr:from>
    <xdr:to>
      <xdr:col>25</xdr:col>
      <xdr:colOff>38100</xdr:colOff>
      <xdr:row>51</xdr:row>
      <xdr:rowOff>85725</xdr:rowOff>
    </xdr:to>
    <xdr:sp macro="" textlink="">
      <xdr:nvSpPr>
        <xdr:cNvPr id="13" name="Rectangle 77"/>
        <xdr:cNvSpPr>
          <a:spLocks noChangeArrowheads="1"/>
        </xdr:cNvSpPr>
      </xdr:nvSpPr>
      <xdr:spPr bwMode="auto">
        <a:xfrm>
          <a:off x="7277100" y="11029950"/>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247650</xdr:colOff>
      <xdr:row>52</xdr:row>
      <xdr:rowOff>95250</xdr:rowOff>
    </xdr:from>
    <xdr:to>
      <xdr:col>0</xdr:col>
      <xdr:colOff>200025</xdr:colOff>
      <xdr:row>52</xdr:row>
      <xdr:rowOff>95250</xdr:rowOff>
    </xdr:to>
    <xdr:sp macro="" textlink="">
      <xdr:nvSpPr>
        <xdr:cNvPr id="14" name="Rectangle 78"/>
        <xdr:cNvSpPr>
          <a:spLocks noChangeArrowheads="1"/>
        </xdr:cNvSpPr>
      </xdr:nvSpPr>
      <xdr:spPr bwMode="auto">
        <a:xfrm>
          <a:off x="247650" y="113252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9525</xdr:colOff>
      <xdr:row>48</xdr:row>
      <xdr:rowOff>0</xdr:rowOff>
    </xdr:from>
    <xdr:to>
      <xdr:col>25</xdr:col>
      <xdr:colOff>28575</xdr:colOff>
      <xdr:row>48</xdr:row>
      <xdr:rowOff>0</xdr:rowOff>
    </xdr:to>
    <xdr:sp macro="" textlink="">
      <xdr:nvSpPr>
        <xdr:cNvPr id="15" name="Rectangle 76"/>
        <xdr:cNvSpPr>
          <a:spLocks noChangeArrowheads="1"/>
        </xdr:cNvSpPr>
      </xdr:nvSpPr>
      <xdr:spPr bwMode="auto">
        <a:xfrm>
          <a:off x="5153025" y="10144125"/>
          <a:ext cx="211455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48</xdr:row>
      <xdr:rowOff>0</xdr:rowOff>
    </xdr:from>
    <xdr:to>
      <xdr:col>25</xdr:col>
      <xdr:colOff>19050</xdr:colOff>
      <xdr:row>48</xdr:row>
      <xdr:rowOff>0</xdr:rowOff>
    </xdr:to>
    <xdr:sp macro="" textlink="">
      <xdr:nvSpPr>
        <xdr:cNvPr id="16" name="Rectangle 77"/>
        <xdr:cNvSpPr>
          <a:spLocks noChangeArrowheads="1"/>
        </xdr:cNvSpPr>
      </xdr:nvSpPr>
      <xdr:spPr bwMode="auto">
        <a:xfrm>
          <a:off x="5172075" y="10144125"/>
          <a:ext cx="2085975"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19050</xdr:colOff>
      <xdr:row>48</xdr:row>
      <xdr:rowOff>0</xdr:rowOff>
    </xdr:from>
    <xdr:to>
      <xdr:col>25</xdr:col>
      <xdr:colOff>19050</xdr:colOff>
      <xdr:row>48</xdr:row>
      <xdr:rowOff>0</xdr:rowOff>
    </xdr:to>
    <xdr:sp macro="" textlink="">
      <xdr:nvSpPr>
        <xdr:cNvPr id="17" name="Rectangle 78"/>
        <xdr:cNvSpPr>
          <a:spLocks noChangeArrowheads="1"/>
        </xdr:cNvSpPr>
      </xdr:nvSpPr>
      <xdr:spPr bwMode="auto">
        <a:xfrm>
          <a:off x="5162550" y="10144125"/>
          <a:ext cx="209550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9525</xdr:colOff>
      <xdr:row>48</xdr:row>
      <xdr:rowOff>0</xdr:rowOff>
    </xdr:from>
    <xdr:to>
      <xdr:col>27</xdr:col>
      <xdr:colOff>0</xdr:colOff>
      <xdr:row>48</xdr:row>
      <xdr:rowOff>0</xdr:rowOff>
    </xdr:to>
    <xdr:sp macro="" textlink="">
      <xdr:nvSpPr>
        <xdr:cNvPr id="18" name="Rectangle 76"/>
        <xdr:cNvSpPr>
          <a:spLocks noChangeArrowheads="1"/>
        </xdr:cNvSpPr>
      </xdr:nvSpPr>
      <xdr:spPr bwMode="auto">
        <a:xfrm>
          <a:off x="6105525" y="10144125"/>
          <a:ext cx="167640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28575</xdr:colOff>
      <xdr:row>48</xdr:row>
      <xdr:rowOff>0</xdr:rowOff>
    </xdr:from>
    <xdr:to>
      <xdr:col>27</xdr:col>
      <xdr:colOff>0</xdr:colOff>
      <xdr:row>48</xdr:row>
      <xdr:rowOff>0</xdr:rowOff>
    </xdr:to>
    <xdr:sp macro="" textlink="">
      <xdr:nvSpPr>
        <xdr:cNvPr id="19" name="Rectangle 77"/>
        <xdr:cNvSpPr>
          <a:spLocks noChangeArrowheads="1"/>
        </xdr:cNvSpPr>
      </xdr:nvSpPr>
      <xdr:spPr bwMode="auto">
        <a:xfrm>
          <a:off x="6124575" y="10144125"/>
          <a:ext cx="16573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19050</xdr:colOff>
      <xdr:row>48</xdr:row>
      <xdr:rowOff>0</xdr:rowOff>
    </xdr:from>
    <xdr:to>
      <xdr:col>27</xdr:col>
      <xdr:colOff>0</xdr:colOff>
      <xdr:row>48</xdr:row>
      <xdr:rowOff>0</xdr:rowOff>
    </xdr:to>
    <xdr:sp macro="" textlink="">
      <xdr:nvSpPr>
        <xdr:cNvPr id="20" name="Rectangle 78"/>
        <xdr:cNvSpPr>
          <a:spLocks noChangeArrowheads="1"/>
        </xdr:cNvSpPr>
      </xdr:nvSpPr>
      <xdr:spPr bwMode="auto">
        <a:xfrm>
          <a:off x="6115050" y="10144125"/>
          <a:ext cx="16668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21" name="Rectangle 64"/>
        <xdr:cNvSpPr>
          <a:spLocks noChangeArrowheads="1"/>
        </xdr:cNvSpPr>
      </xdr:nvSpPr>
      <xdr:spPr bwMode="auto">
        <a:xfrm>
          <a:off x="3295650" y="100679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22" name="Rectangle 66"/>
        <xdr:cNvSpPr>
          <a:spLocks noChangeArrowheads="1"/>
        </xdr:cNvSpPr>
      </xdr:nvSpPr>
      <xdr:spPr bwMode="auto">
        <a:xfrm>
          <a:off x="3295650" y="100679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23" name="Rectangle 68"/>
        <xdr:cNvSpPr>
          <a:spLocks noChangeArrowheads="1"/>
        </xdr:cNvSpPr>
      </xdr:nvSpPr>
      <xdr:spPr bwMode="auto">
        <a:xfrm>
          <a:off x="3295650" y="1006792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24" name="Rectangle 73"/>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25" name="Rectangle 74"/>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9525</xdr:colOff>
      <xdr:row>47</xdr:row>
      <xdr:rowOff>0</xdr:rowOff>
    </xdr:to>
    <xdr:sp macro="" textlink="">
      <xdr:nvSpPr>
        <xdr:cNvPr id="26" name="AutoShape 75"/>
        <xdr:cNvSpPr>
          <a:spLocks noChangeAspect="1" noChangeArrowheads="1"/>
        </xdr:cNvSpPr>
      </xdr:nvSpPr>
      <xdr:spPr bwMode="auto">
        <a:xfrm>
          <a:off x="3324225" y="10067925"/>
          <a:ext cx="95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48</xdr:row>
      <xdr:rowOff>0</xdr:rowOff>
    </xdr:from>
    <xdr:to>
      <xdr:col>17</xdr:col>
      <xdr:colOff>28575</xdr:colOff>
      <xdr:row>48</xdr:row>
      <xdr:rowOff>0</xdr:rowOff>
    </xdr:to>
    <xdr:sp macro="" textlink="">
      <xdr:nvSpPr>
        <xdr:cNvPr id="27" name="Rectangle 76"/>
        <xdr:cNvSpPr>
          <a:spLocks noChangeArrowheads="1"/>
        </xdr:cNvSpPr>
      </xdr:nvSpPr>
      <xdr:spPr bwMode="auto">
        <a:xfrm>
          <a:off x="3333750" y="10144125"/>
          <a:ext cx="1876425"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28575</xdr:colOff>
      <xdr:row>48</xdr:row>
      <xdr:rowOff>0</xdr:rowOff>
    </xdr:from>
    <xdr:to>
      <xdr:col>17</xdr:col>
      <xdr:colOff>19050</xdr:colOff>
      <xdr:row>48</xdr:row>
      <xdr:rowOff>0</xdr:rowOff>
    </xdr:to>
    <xdr:sp macro="" textlink="">
      <xdr:nvSpPr>
        <xdr:cNvPr id="28" name="Rectangle 77"/>
        <xdr:cNvSpPr>
          <a:spLocks noChangeArrowheads="1"/>
        </xdr:cNvSpPr>
      </xdr:nvSpPr>
      <xdr:spPr bwMode="auto">
        <a:xfrm>
          <a:off x="3352800" y="10144125"/>
          <a:ext cx="18478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48</xdr:row>
      <xdr:rowOff>0</xdr:rowOff>
    </xdr:from>
    <xdr:to>
      <xdr:col>17</xdr:col>
      <xdr:colOff>19050</xdr:colOff>
      <xdr:row>48</xdr:row>
      <xdr:rowOff>0</xdr:rowOff>
    </xdr:to>
    <xdr:sp macro="" textlink="">
      <xdr:nvSpPr>
        <xdr:cNvPr id="29" name="Rectangle 78"/>
        <xdr:cNvSpPr>
          <a:spLocks noChangeArrowheads="1"/>
        </xdr:cNvSpPr>
      </xdr:nvSpPr>
      <xdr:spPr bwMode="auto">
        <a:xfrm>
          <a:off x="3343275" y="10144125"/>
          <a:ext cx="18573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0</xdr:rowOff>
    </xdr:from>
    <xdr:to>
      <xdr:col>7</xdr:col>
      <xdr:colOff>0</xdr:colOff>
      <xdr:row>47</xdr:row>
      <xdr:rowOff>0</xdr:rowOff>
    </xdr:to>
    <xdr:sp macro="" textlink="">
      <xdr:nvSpPr>
        <xdr:cNvPr id="30" name="Rectangle 80"/>
        <xdr:cNvSpPr>
          <a:spLocks noChangeArrowheads="1"/>
        </xdr:cNvSpPr>
      </xdr:nvSpPr>
      <xdr:spPr bwMode="auto">
        <a:xfrm>
          <a:off x="3295650" y="1006792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52</xdr:row>
      <xdr:rowOff>0</xdr:rowOff>
    </xdr:from>
    <xdr:to>
      <xdr:col>25</xdr:col>
      <xdr:colOff>0</xdr:colOff>
      <xdr:row>52</xdr:row>
      <xdr:rowOff>0</xdr:rowOff>
    </xdr:to>
    <xdr:sp macro="" textlink="">
      <xdr:nvSpPr>
        <xdr:cNvPr id="31" name="Rectangle 76"/>
        <xdr:cNvSpPr>
          <a:spLocks noChangeArrowheads="1"/>
        </xdr:cNvSpPr>
      </xdr:nvSpPr>
      <xdr:spPr bwMode="auto">
        <a:xfrm>
          <a:off x="7239000" y="1122997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52</xdr:row>
      <xdr:rowOff>0</xdr:rowOff>
    </xdr:from>
    <xdr:to>
      <xdr:col>25</xdr:col>
      <xdr:colOff>0</xdr:colOff>
      <xdr:row>52</xdr:row>
      <xdr:rowOff>0</xdr:rowOff>
    </xdr:to>
    <xdr:sp macro="" textlink="">
      <xdr:nvSpPr>
        <xdr:cNvPr id="32" name="Rectangle 77"/>
        <xdr:cNvSpPr>
          <a:spLocks noChangeArrowheads="1"/>
        </xdr:cNvSpPr>
      </xdr:nvSpPr>
      <xdr:spPr bwMode="auto">
        <a:xfrm>
          <a:off x="7239000" y="1122997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0</xdr:colOff>
      <xdr:row>52</xdr:row>
      <xdr:rowOff>0</xdr:rowOff>
    </xdr:from>
    <xdr:to>
      <xdr:col>25</xdr:col>
      <xdr:colOff>0</xdr:colOff>
      <xdr:row>52</xdr:row>
      <xdr:rowOff>0</xdr:rowOff>
    </xdr:to>
    <xdr:sp macro="" textlink="">
      <xdr:nvSpPr>
        <xdr:cNvPr id="33" name="Rectangle 78"/>
        <xdr:cNvSpPr>
          <a:spLocks noChangeArrowheads="1"/>
        </xdr:cNvSpPr>
      </xdr:nvSpPr>
      <xdr:spPr bwMode="auto">
        <a:xfrm>
          <a:off x="7239000" y="1122997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9525</xdr:colOff>
      <xdr:row>48</xdr:row>
      <xdr:rowOff>0</xdr:rowOff>
    </xdr:from>
    <xdr:to>
      <xdr:col>25</xdr:col>
      <xdr:colOff>28575</xdr:colOff>
      <xdr:row>48</xdr:row>
      <xdr:rowOff>0</xdr:rowOff>
    </xdr:to>
    <xdr:sp macro="" textlink="">
      <xdr:nvSpPr>
        <xdr:cNvPr id="34" name="Rectangle 76"/>
        <xdr:cNvSpPr>
          <a:spLocks noChangeArrowheads="1"/>
        </xdr:cNvSpPr>
      </xdr:nvSpPr>
      <xdr:spPr bwMode="auto">
        <a:xfrm>
          <a:off x="5153025" y="10144125"/>
          <a:ext cx="211455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28575</xdr:colOff>
      <xdr:row>48</xdr:row>
      <xdr:rowOff>0</xdr:rowOff>
    </xdr:from>
    <xdr:to>
      <xdr:col>25</xdr:col>
      <xdr:colOff>19050</xdr:colOff>
      <xdr:row>48</xdr:row>
      <xdr:rowOff>0</xdr:rowOff>
    </xdr:to>
    <xdr:sp macro="" textlink="">
      <xdr:nvSpPr>
        <xdr:cNvPr id="35" name="Rectangle 77"/>
        <xdr:cNvSpPr>
          <a:spLocks noChangeArrowheads="1"/>
        </xdr:cNvSpPr>
      </xdr:nvSpPr>
      <xdr:spPr bwMode="auto">
        <a:xfrm>
          <a:off x="5172075" y="10144125"/>
          <a:ext cx="2085975"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19050</xdr:colOff>
      <xdr:row>48</xdr:row>
      <xdr:rowOff>0</xdr:rowOff>
    </xdr:from>
    <xdr:to>
      <xdr:col>25</xdr:col>
      <xdr:colOff>19050</xdr:colOff>
      <xdr:row>48</xdr:row>
      <xdr:rowOff>0</xdr:rowOff>
    </xdr:to>
    <xdr:sp macro="" textlink="">
      <xdr:nvSpPr>
        <xdr:cNvPr id="36" name="Rectangle 78"/>
        <xdr:cNvSpPr>
          <a:spLocks noChangeArrowheads="1"/>
        </xdr:cNvSpPr>
      </xdr:nvSpPr>
      <xdr:spPr bwMode="auto">
        <a:xfrm>
          <a:off x="5162550" y="10144125"/>
          <a:ext cx="209550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9525</xdr:colOff>
      <xdr:row>48</xdr:row>
      <xdr:rowOff>0</xdr:rowOff>
    </xdr:from>
    <xdr:to>
      <xdr:col>27</xdr:col>
      <xdr:colOff>0</xdr:colOff>
      <xdr:row>48</xdr:row>
      <xdr:rowOff>0</xdr:rowOff>
    </xdr:to>
    <xdr:sp macro="" textlink="">
      <xdr:nvSpPr>
        <xdr:cNvPr id="37" name="Rectangle 76"/>
        <xdr:cNvSpPr>
          <a:spLocks noChangeArrowheads="1"/>
        </xdr:cNvSpPr>
      </xdr:nvSpPr>
      <xdr:spPr bwMode="auto">
        <a:xfrm>
          <a:off x="6105525" y="10144125"/>
          <a:ext cx="167640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28575</xdr:colOff>
      <xdr:row>48</xdr:row>
      <xdr:rowOff>0</xdr:rowOff>
    </xdr:from>
    <xdr:to>
      <xdr:col>27</xdr:col>
      <xdr:colOff>0</xdr:colOff>
      <xdr:row>48</xdr:row>
      <xdr:rowOff>0</xdr:rowOff>
    </xdr:to>
    <xdr:sp macro="" textlink="">
      <xdr:nvSpPr>
        <xdr:cNvPr id="38" name="Rectangle 77"/>
        <xdr:cNvSpPr>
          <a:spLocks noChangeArrowheads="1"/>
        </xdr:cNvSpPr>
      </xdr:nvSpPr>
      <xdr:spPr bwMode="auto">
        <a:xfrm>
          <a:off x="6124575" y="10144125"/>
          <a:ext cx="16573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19050</xdr:colOff>
      <xdr:row>48</xdr:row>
      <xdr:rowOff>0</xdr:rowOff>
    </xdr:from>
    <xdr:to>
      <xdr:col>27</xdr:col>
      <xdr:colOff>0</xdr:colOff>
      <xdr:row>48</xdr:row>
      <xdr:rowOff>0</xdr:rowOff>
    </xdr:to>
    <xdr:sp macro="" textlink="">
      <xdr:nvSpPr>
        <xdr:cNvPr id="39" name="Rectangle 78"/>
        <xdr:cNvSpPr>
          <a:spLocks noChangeArrowheads="1"/>
        </xdr:cNvSpPr>
      </xdr:nvSpPr>
      <xdr:spPr bwMode="auto">
        <a:xfrm>
          <a:off x="6115050" y="10144125"/>
          <a:ext cx="16668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52</xdr:row>
      <xdr:rowOff>85725</xdr:rowOff>
    </xdr:from>
    <xdr:to>
      <xdr:col>0</xdr:col>
      <xdr:colOff>38100</xdr:colOff>
      <xdr:row>52</xdr:row>
      <xdr:rowOff>85725</xdr:rowOff>
    </xdr:to>
    <xdr:sp macro="" textlink="">
      <xdr:nvSpPr>
        <xdr:cNvPr id="41" name="Rectangle 77"/>
        <xdr:cNvSpPr>
          <a:spLocks noChangeArrowheads="1"/>
        </xdr:cNvSpPr>
      </xdr:nvSpPr>
      <xdr:spPr bwMode="auto">
        <a:xfrm>
          <a:off x="85725" y="11315700"/>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43" name="Rectangle 64"/>
        <xdr:cNvSpPr>
          <a:spLocks noChangeArrowheads="1"/>
        </xdr:cNvSpPr>
      </xdr:nvSpPr>
      <xdr:spPr bwMode="auto">
        <a:xfrm>
          <a:off x="3295650" y="100679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44" name="Rectangle 66"/>
        <xdr:cNvSpPr>
          <a:spLocks noChangeArrowheads="1"/>
        </xdr:cNvSpPr>
      </xdr:nvSpPr>
      <xdr:spPr bwMode="auto">
        <a:xfrm>
          <a:off x="3295650" y="100679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45" name="Rectangle 68"/>
        <xdr:cNvSpPr>
          <a:spLocks noChangeArrowheads="1"/>
        </xdr:cNvSpPr>
      </xdr:nvSpPr>
      <xdr:spPr bwMode="auto">
        <a:xfrm>
          <a:off x="3295650" y="1006792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46" name="Rectangle 73"/>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47" name="Rectangle 74"/>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47</xdr:row>
      <xdr:rowOff>0</xdr:rowOff>
    </xdr:from>
    <xdr:to>
      <xdr:col>9</xdr:col>
      <xdr:colOff>9525</xdr:colOff>
      <xdr:row>47</xdr:row>
      <xdr:rowOff>0</xdr:rowOff>
    </xdr:to>
    <xdr:sp macro="" textlink="">
      <xdr:nvSpPr>
        <xdr:cNvPr id="48" name="AutoShape 75"/>
        <xdr:cNvSpPr>
          <a:spLocks noChangeAspect="1" noChangeArrowheads="1"/>
        </xdr:cNvSpPr>
      </xdr:nvSpPr>
      <xdr:spPr bwMode="auto">
        <a:xfrm>
          <a:off x="3324225" y="10067925"/>
          <a:ext cx="95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28575</xdr:colOff>
      <xdr:row>48</xdr:row>
      <xdr:rowOff>0</xdr:rowOff>
    </xdr:from>
    <xdr:to>
      <xdr:col>18</xdr:col>
      <xdr:colOff>19050</xdr:colOff>
      <xdr:row>48</xdr:row>
      <xdr:rowOff>0</xdr:rowOff>
    </xdr:to>
    <xdr:sp macro="" textlink="">
      <xdr:nvSpPr>
        <xdr:cNvPr id="49" name="Rectangle 77"/>
        <xdr:cNvSpPr>
          <a:spLocks noChangeArrowheads="1"/>
        </xdr:cNvSpPr>
      </xdr:nvSpPr>
      <xdr:spPr bwMode="auto">
        <a:xfrm>
          <a:off x="3352800" y="10144125"/>
          <a:ext cx="18478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19050</xdr:colOff>
      <xdr:row>48</xdr:row>
      <xdr:rowOff>0</xdr:rowOff>
    </xdr:from>
    <xdr:to>
      <xdr:col>18</xdr:col>
      <xdr:colOff>19050</xdr:colOff>
      <xdr:row>48</xdr:row>
      <xdr:rowOff>0</xdr:rowOff>
    </xdr:to>
    <xdr:sp macro="" textlink="">
      <xdr:nvSpPr>
        <xdr:cNvPr id="50" name="Rectangle 78"/>
        <xdr:cNvSpPr>
          <a:spLocks noChangeArrowheads="1"/>
        </xdr:cNvSpPr>
      </xdr:nvSpPr>
      <xdr:spPr bwMode="auto">
        <a:xfrm>
          <a:off x="3343275" y="10144125"/>
          <a:ext cx="18573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51" name="Rectangle 80"/>
        <xdr:cNvSpPr>
          <a:spLocks noChangeArrowheads="1"/>
        </xdr:cNvSpPr>
      </xdr:nvSpPr>
      <xdr:spPr bwMode="auto">
        <a:xfrm>
          <a:off x="3295650" y="1006792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52" name="AutoShape 75"/>
        <xdr:cNvSpPr>
          <a:spLocks noChangeAspect="1" noChangeArrowheads="1"/>
        </xdr:cNvSpPr>
      </xdr:nvSpPr>
      <xdr:spPr bwMode="auto">
        <a:xfrm>
          <a:off x="7743825" y="1122997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266700</xdr:colOff>
      <xdr:row>52</xdr:row>
      <xdr:rowOff>38100</xdr:rowOff>
    </xdr:from>
    <xdr:to>
      <xdr:col>23</xdr:col>
      <xdr:colOff>266700</xdr:colOff>
      <xdr:row>52</xdr:row>
      <xdr:rowOff>38100</xdr:rowOff>
    </xdr:to>
    <xdr:sp macro="" textlink="">
      <xdr:nvSpPr>
        <xdr:cNvPr id="53" name="Rectangle 76"/>
        <xdr:cNvSpPr>
          <a:spLocks noChangeArrowheads="1"/>
        </xdr:cNvSpPr>
      </xdr:nvSpPr>
      <xdr:spPr bwMode="auto">
        <a:xfrm>
          <a:off x="6905625" y="1126807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38100</xdr:colOff>
      <xdr:row>51</xdr:row>
      <xdr:rowOff>85725</xdr:rowOff>
    </xdr:from>
    <xdr:to>
      <xdr:col>26</xdr:col>
      <xdr:colOff>38100</xdr:colOff>
      <xdr:row>51</xdr:row>
      <xdr:rowOff>85725</xdr:rowOff>
    </xdr:to>
    <xdr:sp macro="" textlink="">
      <xdr:nvSpPr>
        <xdr:cNvPr id="54" name="Rectangle 77"/>
        <xdr:cNvSpPr>
          <a:spLocks noChangeArrowheads="1"/>
        </xdr:cNvSpPr>
      </xdr:nvSpPr>
      <xdr:spPr bwMode="auto">
        <a:xfrm>
          <a:off x="7277100" y="11029950"/>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247650</xdr:colOff>
      <xdr:row>52</xdr:row>
      <xdr:rowOff>95250</xdr:rowOff>
    </xdr:from>
    <xdr:to>
      <xdr:col>1</xdr:col>
      <xdr:colOff>200025</xdr:colOff>
      <xdr:row>52</xdr:row>
      <xdr:rowOff>95250</xdr:rowOff>
    </xdr:to>
    <xdr:sp macro="" textlink="">
      <xdr:nvSpPr>
        <xdr:cNvPr id="55" name="Rectangle 78"/>
        <xdr:cNvSpPr>
          <a:spLocks noChangeArrowheads="1"/>
        </xdr:cNvSpPr>
      </xdr:nvSpPr>
      <xdr:spPr bwMode="auto">
        <a:xfrm>
          <a:off x="247650" y="113252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9525</xdr:colOff>
      <xdr:row>48</xdr:row>
      <xdr:rowOff>0</xdr:rowOff>
    </xdr:from>
    <xdr:to>
      <xdr:col>26</xdr:col>
      <xdr:colOff>28575</xdr:colOff>
      <xdr:row>48</xdr:row>
      <xdr:rowOff>0</xdr:rowOff>
    </xdr:to>
    <xdr:sp macro="" textlink="">
      <xdr:nvSpPr>
        <xdr:cNvPr id="56" name="Rectangle 76"/>
        <xdr:cNvSpPr>
          <a:spLocks noChangeArrowheads="1"/>
        </xdr:cNvSpPr>
      </xdr:nvSpPr>
      <xdr:spPr bwMode="auto">
        <a:xfrm>
          <a:off x="5153025" y="10144125"/>
          <a:ext cx="211455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28575</xdr:colOff>
      <xdr:row>48</xdr:row>
      <xdr:rowOff>0</xdr:rowOff>
    </xdr:from>
    <xdr:to>
      <xdr:col>26</xdr:col>
      <xdr:colOff>19050</xdr:colOff>
      <xdr:row>48</xdr:row>
      <xdr:rowOff>0</xdr:rowOff>
    </xdr:to>
    <xdr:sp macro="" textlink="">
      <xdr:nvSpPr>
        <xdr:cNvPr id="57" name="Rectangle 77"/>
        <xdr:cNvSpPr>
          <a:spLocks noChangeArrowheads="1"/>
        </xdr:cNvSpPr>
      </xdr:nvSpPr>
      <xdr:spPr bwMode="auto">
        <a:xfrm>
          <a:off x="5172075" y="10144125"/>
          <a:ext cx="2085975"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19050</xdr:colOff>
      <xdr:row>48</xdr:row>
      <xdr:rowOff>0</xdr:rowOff>
    </xdr:from>
    <xdr:to>
      <xdr:col>26</xdr:col>
      <xdr:colOff>19050</xdr:colOff>
      <xdr:row>48</xdr:row>
      <xdr:rowOff>0</xdr:rowOff>
    </xdr:to>
    <xdr:sp macro="" textlink="">
      <xdr:nvSpPr>
        <xdr:cNvPr id="58" name="Rectangle 78"/>
        <xdr:cNvSpPr>
          <a:spLocks noChangeArrowheads="1"/>
        </xdr:cNvSpPr>
      </xdr:nvSpPr>
      <xdr:spPr bwMode="auto">
        <a:xfrm>
          <a:off x="5162550" y="10144125"/>
          <a:ext cx="209550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9525</xdr:colOff>
      <xdr:row>48</xdr:row>
      <xdr:rowOff>0</xdr:rowOff>
    </xdr:from>
    <xdr:to>
      <xdr:col>28</xdr:col>
      <xdr:colOff>0</xdr:colOff>
      <xdr:row>48</xdr:row>
      <xdr:rowOff>0</xdr:rowOff>
    </xdr:to>
    <xdr:sp macro="" textlink="">
      <xdr:nvSpPr>
        <xdr:cNvPr id="59" name="Rectangle 76"/>
        <xdr:cNvSpPr>
          <a:spLocks noChangeArrowheads="1"/>
        </xdr:cNvSpPr>
      </xdr:nvSpPr>
      <xdr:spPr bwMode="auto">
        <a:xfrm>
          <a:off x="6105525" y="10144125"/>
          <a:ext cx="167640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28575</xdr:colOff>
      <xdr:row>48</xdr:row>
      <xdr:rowOff>0</xdr:rowOff>
    </xdr:from>
    <xdr:to>
      <xdr:col>28</xdr:col>
      <xdr:colOff>0</xdr:colOff>
      <xdr:row>48</xdr:row>
      <xdr:rowOff>0</xdr:rowOff>
    </xdr:to>
    <xdr:sp macro="" textlink="">
      <xdr:nvSpPr>
        <xdr:cNvPr id="60" name="Rectangle 77"/>
        <xdr:cNvSpPr>
          <a:spLocks noChangeArrowheads="1"/>
        </xdr:cNvSpPr>
      </xdr:nvSpPr>
      <xdr:spPr bwMode="auto">
        <a:xfrm>
          <a:off x="6124575" y="10144125"/>
          <a:ext cx="16573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48</xdr:row>
      <xdr:rowOff>0</xdr:rowOff>
    </xdr:from>
    <xdr:to>
      <xdr:col>28</xdr:col>
      <xdr:colOff>0</xdr:colOff>
      <xdr:row>48</xdr:row>
      <xdr:rowOff>0</xdr:rowOff>
    </xdr:to>
    <xdr:sp macro="" textlink="">
      <xdr:nvSpPr>
        <xdr:cNvPr id="61" name="Rectangle 78"/>
        <xdr:cNvSpPr>
          <a:spLocks noChangeArrowheads="1"/>
        </xdr:cNvSpPr>
      </xdr:nvSpPr>
      <xdr:spPr bwMode="auto">
        <a:xfrm>
          <a:off x="6115050" y="10144125"/>
          <a:ext cx="16668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62" name="Rectangle 64"/>
        <xdr:cNvSpPr>
          <a:spLocks noChangeArrowheads="1"/>
        </xdr:cNvSpPr>
      </xdr:nvSpPr>
      <xdr:spPr bwMode="auto">
        <a:xfrm>
          <a:off x="3295650" y="100679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63" name="Rectangle 66"/>
        <xdr:cNvSpPr>
          <a:spLocks noChangeArrowheads="1"/>
        </xdr:cNvSpPr>
      </xdr:nvSpPr>
      <xdr:spPr bwMode="auto">
        <a:xfrm>
          <a:off x="3295650" y="1006792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64" name="Rectangle 68"/>
        <xdr:cNvSpPr>
          <a:spLocks noChangeArrowheads="1"/>
        </xdr:cNvSpPr>
      </xdr:nvSpPr>
      <xdr:spPr bwMode="auto">
        <a:xfrm>
          <a:off x="3295650" y="1006792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65" name="Rectangle 73"/>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66" name="Rectangle 74"/>
        <xdr:cNvSpPr>
          <a:spLocks noChangeArrowheads="1"/>
        </xdr:cNvSpPr>
      </xdr:nvSpPr>
      <xdr:spPr bwMode="auto">
        <a:xfrm>
          <a:off x="3295650" y="10067925"/>
          <a:ext cx="0" cy="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47</xdr:row>
      <xdr:rowOff>0</xdr:rowOff>
    </xdr:from>
    <xdr:to>
      <xdr:col>9</xdr:col>
      <xdr:colOff>9525</xdr:colOff>
      <xdr:row>47</xdr:row>
      <xdr:rowOff>0</xdr:rowOff>
    </xdr:to>
    <xdr:sp macro="" textlink="">
      <xdr:nvSpPr>
        <xdr:cNvPr id="67" name="AutoShape 75"/>
        <xdr:cNvSpPr>
          <a:spLocks noChangeAspect="1" noChangeArrowheads="1"/>
        </xdr:cNvSpPr>
      </xdr:nvSpPr>
      <xdr:spPr bwMode="auto">
        <a:xfrm>
          <a:off x="3324225" y="10067925"/>
          <a:ext cx="95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48</xdr:row>
      <xdr:rowOff>0</xdr:rowOff>
    </xdr:from>
    <xdr:to>
      <xdr:col>18</xdr:col>
      <xdr:colOff>28575</xdr:colOff>
      <xdr:row>48</xdr:row>
      <xdr:rowOff>0</xdr:rowOff>
    </xdr:to>
    <xdr:sp macro="" textlink="">
      <xdr:nvSpPr>
        <xdr:cNvPr id="68" name="Rectangle 76"/>
        <xdr:cNvSpPr>
          <a:spLocks noChangeArrowheads="1"/>
        </xdr:cNvSpPr>
      </xdr:nvSpPr>
      <xdr:spPr bwMode="auto">
        <a:xfrm>
          <a:off x="3333750" y="10144125"/>
          <a:ext cx="1876425"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28575</xdr:colOff>
      <xdr:row>48</xdr:row>
      <xdr:rowOff>0</xdr:rowOff>
    </xdr:from>
    <xdr:to>
      <xdr:col>18</xdr:col>
      <xdr:colOff>19050</xdr:colOff>
      <xdr:row>48</xdr:row>
      <xdr:rowOff>0</xdr:rowOff>
    </xdr:to>
    <xdr:sp macro="" textlink="">
      <xdr:nvSpPr>
        <xdr:cNvPr id="69" name="Rectangle 77"/>
        <xdr:cNvSpPr>
          <a:spLocks noChangeArrowheads="1"/>
        </xdr:cNvSpPr>
      </xdr:nvSpPr>
      <xdr:spPr bwMode="auto">
        <a:xfrm>
          <a:off x="3352800" y="10144125"/>
          <a:ext cx="18478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19050</xdr:colOff>
      <xdr:row>48</xdr:row>
      <xdr:rowOff>0</xdr:rowOff>
    </xdr:from>
    <xdr:to>
      <xdr:col>18</xdr:col>
      <xdr:colOff>19050</xdr:colOff>
      <xdr:row>48</xdr:row>
      <xdr:rowOff>0</xdr:rowOff>
    </xdr:to>
    <xdr:sp macro="" textlink="">
      <xdr:nvSpPr>
        <xdr:cNvPr id="70" name="Rectangle 78"/>
        <xdr:cNvSpPr>
          <a:spLocks noChangeArrowheads="1"/>
        </xdr:cNvSpPr>
      </xdr:nvSpPr>
      <xdr:spPr bwMode="auto">
        <a:xfrm>
          <a:off x="3343275" y="10144125"/>
          <a:ext cx="18573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47</xdr:row>
      <xdr:rowOff>0</xdr:rowOff>
    </xdr:from>
    <xdr:to>
      <xdr:col>8</xdr:col>
      <xdr:colOff>0</xdr:colOff>
      <xdr:row>47</xdr:row>
      <xdr:rowOff>0</xdr:rowOff>
    </xdr:to>
    <xdr:sp macro="" textlink="">
      <xdr:nvSpPr>
        <xdr:cNvPr id="71" name="Rectangle 80"/>
        <xdr:cNvSpPr>
          <a:spLocks noChangeArrowheads="1"/>
        </xdr:cNvSpPr>
      </xdr:nvSpPr>
      <xdr:spPr bwMode="auto">
        <a:xfrm>
          <a:off x="3295650" y="1006792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72" name="AutoShape 75"/>
        <xdr:cNvSpPr>
          <a:spLocks noChangeAspect="1" noChangeArrowheads="1"/>
        </xdr:cNvSpPr>
      </xdr:nvSpPr>
      <xdr:spPr bwMode="auto">
        <a:xfrm>
          <a:off x="7743825" y="1122997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0</xdr:colOff>
      <xdr:row>52</xdr:row>
      <xdr:rowOff>0</xdr:rowOff>
    </xdr:from>
    <xdr:to>
      <xdr:col>26</xdr:col>
      <xdr:colOff>0</xdr:colOff>
      <xdr:row>52</xdr:row>
      <xdr:rowOff>0</xdr:rowOff>
    </xdr:to>
    <xdr:sp macro="" textlink="">
      <xdr:nvSpPr>
        <xdr:cNvPr id="73" name="Rectangle 76"/>
        <xdr:cNvSpPr>
          <a:spLocks noChangeArrowheads="1"/>
        </xdr:cNvSpPr>
      </xdr:nvSpPr>
      <xdr:spPr bwMode="auto">
        <a:xfrm>
          <a:off x="7239000" y="11229975"/>
          <a:ext cx="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0</xdr:colOff>
      <xdr:row>52</xdr:row>
      <xdr:rowOff>0</xdr:rowOff>
    </xdr:from>
    <xdr:to>
      <xdr:col>26</xdr:col>
      <xdr:colOff>0</xdr:colOff>
      <xdr:row>52</xdr:row>
      <xdr:rowOff>0</xdr:rowOff>
    </xdr:to>
    <xdr:sp macro="" textlink="">
      <xdr:nvSpPr>
        <xdr:cNvPr id="74" name="Rectangle 77"/>
        <xdr:cNvSpPr>
          <a:spLocks noChangeArrowheads="1"/>
        </xdr:cNvSpPr>
      </xdr:nvSpPr>
      <xdr:spPr bwMode="auto">
        <a:xfrm>
          <a:off x="7239000" y="11229975"/>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0</xdr:colOff>
      <xdr:row>52</xdr:row>
      <xdr:rowOff>0</xdr:rowOff>
    </xdr:from>
    <xdr:to>
      <xdr:col>26</xdr:col>
      <xdr:colOff>0</xdr:colOff>
      <xdr:row>52</xdr:row>
      <xdr:rowOff>0</xdr:rowOff>
    </xdr:to>
    <xdr:sp macro="" textlink="">
      <xdr:nvSpPr>
        <xdr:cNvPr id="75" name="Rectangle 78"/>
        <xdr:cNvSpPr>
          <a:spLocks noChangeArrowheads="1"/>
        </xdr:cNvSpPr>
      </xdr:nvSpPr>
      <xdr:spPr bwMode="auto">
        <a:xfrm>
          <a:off x="7239000" y="11229975"/>
          <a:ext cx="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9525</xdr:colOff>
      <xdr:row>48</xdr:row>
      <xdr:rowOff>0</xdr:rowOff>
    </xdr:from>
    <xdr:to>
      <xdr:col>26</xdr:col>
      <xdr:colOff>28575</xdr:colOff>
      <xdr:row>48</xdr:row>
      <xdr:rowOff>0</xdr:rowOff>
    </xdr:to>
    <xdr:sp macro="" textlink="">
      <xdr:nvSpPr>
        <xdr:cNvPr id="76" name="Rectangle 76"/>
        <xdr:cNvSpPr>
          <a:spLocks noChangeArrowheads="1"/>
        </xdr:cNvSpPr>
      </xdr:nvSpPr>
      <xdr:spPr bwMode="auto">
        <a:xfrm>
          <a:off x="5153025" y="10144125"/>
          <a:ext cx="211455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28575</xdr:colOff>
      <xdr:row>48</xdr:row>
      <xdr:rowOff>0</xdr:rowOff>
    </xdr:from>
    <xdr:to>
      <xdr:col>26</xdr:col>
      <xdr:colOff>19050</xdr:colOff>
      <xdr:row>48</xdr:row>
      <xdr:rowOff>0</xdr:rowOff>
    </xdr:to>
    <xdr:sp macro="" textlink="">
      <xdr:nvSpPr>
        <xdr:cNvPr id="77" name="Rectangle 77"/>
        <xdr:cNvSpPr>
          <a:spLocks noChangeArrowheads="1"/>
        </xdr:cNvSpPr>
      </xdr:nvSpPr>
      <xdr:spPr bwMode="auto">
        <a:xfrm>
          <a:off x="5172075" y="10144125"/>
          <a:ext cx="2085975"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19050</xdr:colOff>
      <xdr:row>48</xdr:row>
      <xdr:rowOff>0</xdr:rowOff>
    </xdr:from>
    <xdr:to>
      <xdr:col>26</xdr:col>
      <xdr:colOff>19050</xdr:colOff>
      <xdr:row>48</xdr:row>
      <xdr:rowOff>0</xdr:rowOff>
    </xdr:to>
    <xdr:sp macro="" textlink="">
      <xdr:nvSpPr>
        <xdr:cNvPr id="78" name="Rectangle 78"/>
        <xdr:cNvSpPr>
          <a:spLocks noChangeArrowheads="1"/>
        </xdr:cNvSpPr>
      </xdr:nvSpPr>
      <xdr:spPr bwMode="auto">
        <a:xfrm>
          <a:off x="5162550" y="10144125"/>
          <a:ext cx="2095500"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9525</xdr:colOff>
      <xdr:row>48</xdr:row>
      <xdr:rowOff>0</xdr:rowOff>
    </xdr:from>
    <xdr:to>
      <xdr:col>28</xdr:col>
      <xdr:colOff>0</xdr:colOff>
      <xdr:row>48</xdr:row>
      <xdr:rowOff>0</xdr:rowOff>
    </xdr:to>
    <xdr:sp macro="" textlink="">
      <xdr:nvSpPr>
        <xdr:cNvPr id="79" name="Rectangle 76"/>
        <xdr:cNvSpPr>
          <a:spLocks noChangeArrowheads="1"/>
        </xdr:cNvSpPr>
      </xdr:nvSpPr>
      <xdr:spPr bwMode="auto">
        <a:xfrm>
          <a:off x="6105525" y="10144125"/>
          <a:ext cx="1676400" cy="0"/>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28575</xdr:colOff>
      <xdr:row>48</xdr:row>
      <xdr:rowOff>0</xdr:rowOff>
    </xdr:from>
    <xdr:to>
      <xdr:col>28</xdr:col>
      <xdr:colOff>0</xdr:colOff>
      <xdr:row>48</xdr:row>
      <xdr:rowOff>0</xdr:rowOff>
    </xdr:to>
    <xdr:sp macro="" textlink="">
      <xdr:nvSpPr>
        <xdr:cNvPr id="80" name="Rectangle 77"/>
        <xdr:cNvSpPr>
          <a:spLocks noChangeArrowheads="1"/>
        </xdr:cNvSpPr>
      </xdr:nvSpPr>
      <xdr:spPr bwMode="auto">
        <a:xfrm>
          <a:off x="6124575" y="10144125"/>
          <a:ext cx="165735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19050</xdr:colOff>
      <xdr:row>48</xdr:row>
      <xdr:rowOff>0</xdr:rowOff>
    </xdr:from>
    <xdr:to>
      <xdr:col>28</xdr:col>
      <xdr:colOff>0</xdr:colOff>
      <xdr:row>48</xdr:row>
      <xdr:rowOff>0</xdr:rowOff>
    </xdr:to>
    <xdr:sp macro="" textlink="">
      <xdr:nvSpPr>
        <xdr:cNvPr id="81" name="Rectangle 78"/>
        <xdr:cNvSpPr>
          <a:spLocks noChangeArrowheads="1"/>
        </xdr:cNvSpPr>
      </xdr:nvSpPr>
      <xdr:spPr bwMode="auto">
        <a:xfrm>
          <a:off x="6115050" y="10144125"/>
          <a:ext cx="1666875" cy="0"/>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38100</xdr:colOff>
      <xdr:row>52</xdr:row>
      <xdr:rowOff>85725</xdr:rowOff>
    </xdr:from>
    <xdr:to>
      <xdr:col>1</xdr:col>
      <xdr:colOff>38100</xdr:colOff>
      <xdr:row>52</xdr:row>
      <xdr:rowOff>85725</xdr:rowOff>
    </xdr:to>
    <xdr:sp macro="" textlink="">
      <xdr:nvSpPr>
        <xdr:cNvPr id="83" name="Rectangle 77"/>
        <xdr:cNvSpPr>
          <a:spLocks noChangeArrowheads="1"/>
        </xdr:cNvSpPr>
      </xdr:nvSpPr>
      <xdr:spPr bwMode="auto">
        <a:xfrm>
          <a:off x="85725" y="11315700"/>
          <a:ext cx="0" cy="0"/>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285750</xdr:colOff>
      <xdr:row>48</xdr:row>
      <xdr:rowOff>190500</xdr:rowOff>
    </xdr:from>
    <xdr:to>
      <xdr:col>4</xdr:col>
      <xdr:colOff>285750</xdr:colOff>
      <xdr:row>50</xdr:row>
      <xdr:rowOff>47625</xdr:rowOff>
    </xdr:to>
    <xdr:cxnSp macro="">
      <xdr:nvCxnSpPr>
        <xdr:cNvPr id="82" name="直線矢印コネクタ 81"/>
        <xdr:cNvCxnSpPr/>
      </xdr:nvCxnSpPr>
      <xdr:spPr>
        <a:xfrm flipV="1">
          <a:off x="1238250" y="9382125"/>
          <a:ext cx="0" cy="25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48</xdr:row>
      <xdr:rowOff>200025</xdr:rowOff>
    </xdr:from>
    <xdr:to>
      <xdr:col>7</xdr:col>
      <xdr:colOff>161925</xdr:colOff>
      <xdr:row>50</xdr:row>
      <xdr:rowOff>38100</xdr:rowOff>
    </xdr:to>
    <xdr:cxnSp macro="">
      <xdr:nvCxnSpPr>
        <xdr:cNvPr id="84" name="直線矢印コネクタ 83"/>
        <xdr:cNvCxnSpPr/>
      </xdr:nvCxnSpPr>
      <xdr:spPr>
        <a:xfrm flipV="1">
          <a:off x="2590800" y="9391650"/>
          <a:ext cx="200025"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Zeros="0" tabSelected="1" workbookViewId="0">
      <selection activeCell="T7" sqref="T7:V7"/>
    </sheetView>
  </sheetViews>
  <sheetFormatPr defaultRowHeight="13.5"/>
  <cols>
    <col min="1" max="1" width="0.625" style="96" customWidth="1"/>
    <col min="2" max="3" width="2.625" style="110" customWidth="1"/>
    <col min="4" max="4" width="6.625" style="96" customWidth="1"/>
    <col min="5" max="5" width="5.375" style="28" customWidth="1"/>
    <col min="6" max="6" width="11.625" style="28" customWidth="1"/>
    <col min="7" max="7" width="5" style="28" customWidth="1"/>
    <col min="8" max="8" width="8.75" style="28" customWidth="1"/>
    <col min="9" max="9" width="0.375" style="28" customWidth="1"/>
    <col min="10" max="10" width="5.5" style="28" customWidth="1"/>
    <col min="11" max="11" width="0.5" style="113" customWidth="1"/>
    <col min="12" max="12" width="5.875" style="20" customWidth="1"/>
    <col min="13" max="13" width="2.375" style="20" hidden="1" customWidth="1"/>
    <col min="14" max="14" width="0.5" style="21" customWidth="1"/>
    <col min="15" max="15" width="6.625" style="108" customWidth="1"/>
    <col min="16" max="16" width="5.375" style="2" customWidth="1"/>
    <col min="17" max="17" width="4.75" style="2" hidden="1" customWidth="1"/>
    <col min="18" max="18" width="0.5" style="109" customWidth="1"/>
    <col min="19" max="19" width="6.625" style="108" customWidth="1"/>
    <col min="20" max="20" width="5.375" style="2" customWidth="1"/>
    <col min="21" max="21" width="0.125" style="2" hidden="1" customWidth="1"/>
    <col min="22" max="22" width="0.5" style="109" customWidth="1"/>
    <col min="23" max="23" width="6.25" style="108" customWidth="1"/>
    <col min="24" max="24" width="5.375" style="2" customWidth="1"/>
    <col min="25" max="25" width="2.125" style="111" customWidth="1"/>
    <col min="26" max="26" width="0.375" style="109" customWidth="1"/>
    <col min="27" max="27" width="6.375" style="112" customWidth="1"/>
    <col min="28" max="28" width="0.5" style="102" customWidth="1"/>
  </cols>
  <sheetData>
    <row r="1" spans="1:28" ht="31.5" thickBot="1">
      <c r="B1" s="139" t="s">
        <v>80</v>
      </c>
      <c r="C1" s="139"/>
      <c r="D1" s="139"/>
      <c r="E1" s="139"/>
      <c r="F1" s="139"/>
      <c r="G1" s="1" t="s">
        <v>0</v>
      </c>
      <c r="H1" s="129"/>
      <c r="I1" s="140"/>
      <c r="J1" s="140"/>
      <c r="K1" s="141" t="s">
        <v>81</v>
      </c>
      <c r="L1" s="141"/>
      <c r="M1" s="141"/>
      <c r="N1" s="141"/>
      <c r="O1" s="130"/>
      <c r="Q1" s="3"/>
      <c r="R1" s="151"/>
      <c r="S1" s="151"/>
      <c r="T1" s="4"/>
      <c r="U1" s="5"/>
      <c r="V1" s="6"/>
      <c r="W1" s="7"/>
      <c r="X1" s="8" t="s">
        <v>1</v>
      </c>
      <c r="Y1" s="152"/>
      <c r="Z1" s="152"/>
      <c r="AA1" s="153"/>
      <c r="AB1" s="97"/>
    </row>
    <row r="2" spans="1:28" ht="14.25" customHeight="1" thickBot="1">
      <c r="A2" s="9"/>
      <c r="B2" s="154" t="e">
        <f>#REF!</f>
        <v>#REF!</v>
      </c>
      <c r="C2" s="154"/>
      <c r="D2" s="154"/>
      <c r="E2" s="9"/>
      <c r="F2" s="10"/>
      <c r="G2" s="11"/>
      <c r="H2" s="155"/>
      <c r="I2" s="155"/>
      <c r="J2" s="155"/>
      <c r="K2" s="12"/>
      <c r="L2" s="12"/>
      <c r="M2" s="12"/>
      <c r="N2" s="12"/>
      <c r="O2" s="12"/>
      <c r="P2" s="12"/>
      <c r="Q2" s="12"/>
      <c r="R2" s="12"/>
      <c r="S2" s="13"/>
      <c r="T2" s="14"/>
      <c r="U2" s="14"/>
      <c r="V2" s="14"/>
      <c r="W2" s="15"/>
      <c r="X2" s="16"/>
      <c r="Y2" s="17"/>
      <c r="Z2" s="17"/>
      <c r="AA2" s="18"/>
      <c r="AB2" s="99"/>
    </row>
    <row r="3" spans="1:28" ht="23.25" customHeight="1" thickBot="1">
      <c r="A3" s="22"/>
      <c r="B3" s="144" t="s">
        <v>86</v>
      </c>
      <c r="C3" s="145"/>
      <c r="D3" s="145"/>
      <c r="E3" s="142"/>
      <c r="F3" s="143"/>
      <c r="G3" s="143"/>
      <c r="H3" s="143"/>
      <c r="I3" s="318"/>
      <c r="J3" s="318"/>
      <c r="K3" s="319"/>
      <c r="L3" s="19" t="s">
        <v>2</v>
      </c>
      <c r="O3" s="134" t="s">
        <v>88</v>
      </c>
      <c r="P3" s="320"/>
      <c r="Q3" s="321"/>
      <c r="R3" s="321"/>
      <c r="S3" s="322"/>
      <c r="T3" s="323" t="s">
        <v>83</v>
      </c>
      <c r="U3" s="324"/>
      <c r="V3" s="325"/>
      <c r="W3" s="326"/>
      <c r="X3" s="327"/>
      <c r="Y3" s="327"/>
      <c r="Z3" s="327"/>
      <c r="AA3" s="328"/>
      <c r="AB3" s="25"/>
    </row>
    <row r="4" spans="1:28" ht="15.75" thickBot="1">
      <c r="A4" s="100"/>
      <c r="B4" s="122"/>
      <c r="C4" s="123"/>
      <c r="D4" s="124" t="s">
        <v>77</v>
      </c>
      <c r="E4" s="138"/>
      <c r="F4" s="138"/>
      <c r="G4" s="138"/>
      <c r="H4" s="138"/>
      <c r="I4" s="138"/>
      <c r="J4" s="138"/>
      <c r="K4" s="138"/>
      <c r="L4" s="115" t="s">
        <v>2</v>
      </c>
      <c r="O4" s="161" t="s">
        <v>84</v>
      </c>
      <c r="P4" s="161"/>
      <c r="Q4" s="161"/>
      <c r="R4" s="161"/>
      <c r="S4" s="161"/>
      <c r="T4" s="149" t="s">
        <v>4</v>
      </c>
      <c r="U4" s="149"/>
      <c r="V4" s="149"/>
      <c r="W4" s="162"/>
      <c r="X4" s="162"/>
      <c r="Y4" s="162"/>
      <c r="Z4" s="162"/>
      <c r="AA4" s="162"/>
      <c r="AB4" s="25"/>
    </row>
    <row r="5" spans="1:28" ht="14.25">
      <c r="A5" s="100"/>
      <c r="B5" s="163" t="s">
        <v>5</v>
      </c>
      <c r="C5" s="164"/>
      <c r="D5" s="164"/>
      <c r="E5" s="165"/>
      <c r="F5" s="166"/>
      <c r="G5" s="166"/>
      <c r="H5" s="166"/>
      <c r="I5" s="166"/>
      <c r="J5" s="166"/>
      <c r="K5" s="166"/>
      <c r="L5" s="167"/>
      <c r="M5" s="22"/>
      <c r="N5" s="22"/>
      <c r="O5" s="172" t="s">
        <v>85</v>
      </c>
      <c r="P5" s="172"/>
      <c r="Q5" s="172"/>
      <c r="R5" s="172"/>
      <c r="S5" s="172"/>
      <c r="T5" s="149" t="s">
        <v>4</v>
      </c>
      <c r="U5" s="149"/>
      <c r="V5" s="149"/>
      <c r="W5" s="173"/>
      <c r="X5" s="174"/>
      <c r="Y5" s="174"/>
      <c r="Z5" s="174"/>
      <c r="AA5" s="175"/>
      <c r="AB5" s="25"/>
    </row>
    <row r="6" spans="1:28" ht="14.25">
      <c r="A6" s="100"/>
      <c r="B6" s="176" t="s">
        <v>78</v>
      </c>
      <c r="C6" s="177"/>
      <c r="D6" s="177"/>
      <c r="E6" s="165"/>
      <c r="F6" s="166"/>
      <c r="G6" s="166"/>
      <c r="H6" s="166"/>
      <c r="I6" s="166"/>
      <c r="J6" s="166"/>
      <c r="K6" s="166"/>
      <c r="L6" s="168"/>
      <c r="M6" s="22"/>
      <c r="N6" s="22"/>
      <c r="O6" s="178" t="s">
        <v>3</v>
      </c>
      <c r="P6" s="178"/>
      <c r="Q6" s="178"/>
      <c r="R6" s="178"/>
      <c r="S6" s="178"/>
      <c r="T6" s="149" t="s">
        <v>6</v>
      </c>
      <c r="U6" s="149"/>
      <c r="V6" s="149"/>
      <c r="W6" s="156"/>
      <c r="X6" s="156"/>
      <c r="Y6" s="156"/>
      <c r="Z6" s="156"/>
      <c r="AA6" s="156"/>
      <c r="AB6" s="25"/>
    </row>
    <row r="7" spans="1:28" ht="15.75" thickBot="1">
      <c r="A7" s="100"/>
      <c r="B7" s="146" t="s">
        <v>7</v>
      </c>
      <c r="C7" s="147"/>
      <c r="D7" s="114"/>
      <c r="E7" s="169"/>
      <c r="F7" s="170"/>
      <c r="G7" s="170"/>
      <c r="H7" s="170"/>
      <c r="I7" s="170"/>
      <c r="J7" s="170"/>
      <c r="K7" s="170"/>
      <c r="L7" s="171"/>
      <c r="M7" s="22"/>
      <c r="N7" s="22"/>
      <c r="O7" s="157">
        <v>0</v>
      </c>
      <c r="P7" s="157"/>
      <c r="Q7" s="157"/>
      <c r="R7" s="157"/>
      <c r="S7" s="157"/>
      <c r="T7" s="149" t="s">
        <v>82</v>
      </c>
      <c r="U7" s="149"/>
      <c r="V7" s="149"/>
      <c r="W7" s="158"/>
      <c r="X7" s="159"/>
      <c r="Y7" s="159"/>
      <c r="Z7" s="159"/>
      <c r="AA7" s="160"/>
      <c r="AB7" s="25"/>
    </row>
    <row r="8" spans="1:28" ht="14.25" customHeight="1" thickBot="1">
      <c r="A8" s="100"/>
      <c r="B8" s="179" t="s">
        <v>8</v>
      </c>
      <c r="C8" s="182"/>
      <c r="D8" s="183"/>
      <c r="E8" s="183"/>
      <c r="F8" s="183"/>
      <c r="G8" s="183"/>
      <c r="H8" s="183"/>
      <c r="I8" s="116"/>
      <c r="J8" s="116"/>
      <c r="K8" s="116"/>
      <c r="L8" s="116"/>
      <c r="M8" s="23"/>
      <c r="N8" s="24"/>
      <c r="O8" s="25"/>
      <c r="P8" s="25"/>
      <c r="Q8" s="25"/>
      <c r="R8" s="26"/>
      <c r="S8" s="25"/>
      <c r="T8" s="25"/>
      <c r="U8" s="25"/>
      <c r="V8" s="26"/>
      <c r="W8" s="25"/>
      <c r="X8" s="25"/>
      <c r="Y8" s="27"/>
      <c r="Z8" s="26"/>
      <c r="AA8" s="25"/>
      <c r="AB8" s="25"/>
    </row>
    <row r="9" spans="1:28" ht="15" thickBot="1">
      <c r="A9" s="101"/>
      <c r="B9" s="180"/>
      <c r="C9" s="183"/>
      <c r="D9" s="183"/>
      <c r="E9" s="183"/>
      <c r="F9" s="183"/>
      <c r="G9" s="183"/>
      <c r="H9" s="183"/>
      <c r="J9" s="148"/>
      <c r="K9" s="184"/>
      <c r="L9" s="148" t="s">
        <v>9</v>
      </c>
      <c r="M9" s="149"/>
      <c r="N9" s="149"/>
      <c r="O9" s="184"/>
      <c r="P9" s="148" t="s">
        <v>10</v>
      </c>
      <c r="Q9" s="149"/>
      <c r="R9" s="149"/>
      <c r="S9" s="184"/>
      <c r="T9" s="149" t="s">
        <v>11</v>
      </c>
      <c r="U9" s="149"/>
      <c r="V9" s="149"/>
      <c r="W9" s="185"/>
      <c r="X9" s="191" t="s">
        <v>12</v>
      </c>
      <c r="Y9" s="191"/>
      <c r="Z9" s="191"/>
      <c r="AA9" s="192"/>
    </row>
    <row r="10" spans="1:28" ht="15" thickBot="1">
      <c r="A10" s="101"/>
      <c r="B10" s="180"/>
      <c r="C10" s="183"/>
      <c r="D10" s="183"/>
      <c r="E10" s="183"/>
      <c r="F10" s="183"/>
      <c r="G10" s="183"/>
      <c r="H10" s="183"/>
      <c r="J10" s="148" t="s">
        <v>13</v>
      </c>
      <c r="K10" s="149"/>
      <c r="L10" s="150">
        <f>H1</f>
        <v>0</v>
      </c>
      <c r="M10" s="150"/>
      <c r="N10" s="150"/>
      <c r="O10" s="150"/>
      <c r="P10" s="150"/>
      <c r="Q10" s="150"/>
      <c r="R10" s="150"/>
      <c r="S10" s="150"/>
      <c r="T10" s="150"/>
      <c r="U10" s="150"/>
      <c r="V10" s="150"/>
      <c r="W10" s="150"/>
      <c r="X10" s="193"/>
      <c r="Y10" s="193"/>
      <c r="Z10" s="193"/>
      <c r="AA10" s="194"/>
    </row>
    <row r="11" spans="1:28" ht="15" customHeight="1" thickBot="1">
      <c r="A11" s="101"/>
      <c r="B11" s="181"/>
      <c r="C11" s="183"/>
      <c r="D11" s="183"/>
      <c r="E11" s="183"/>
      <c r="F11" s="183"/>
      <c r="G11" s="183"/>
      <c r="H11" s="183"/>
      <c r="J11" s="186" t="s">
        <v>14</v>
      </c>
      <c r="K11" s="187"/>
      <c r="L11" s="190"/>
      <c r="M11" s="190"/>
      <c r="N11" s="190"/>
      <c r="O11" s="190"/>
      <c r="P11" s="190"/>
      <c r="Q11" s="190"/>
      <c r="R11" s="190"/>
      <c r="S11" s="190"/>
      <c r="T11" s="190"/>
      <c r="U11" s="190"/>
      <c r="V11" s="190"/>
      <c r="W11" s="190"/>
      <c r="X11" s="193"/>
      <c r="Y11" s="193"/>
      <c r="Z11" s="193"/>
      <c r="AA11" s="194"/>
    </row>
    <row r="12" spans="1:28" ht="15" customHeight="1" thickBot="1">
      <c r="B12" s="29"/>
      <c r="C12" s="29"/>
      <c r="D12" s="30"/>
      <c r="E12" s="31"/>
      <c r="F12" s="31"/>
      <c r="G12" s="31"/>
      <c r="H12" s="31"/>
      <c r="I12" s="31"/>
      <c r="J12" s="188"/>
      <c r="K12" s="189"/>
      <c r="L12" s="190"/>
      <c r="M12" s="190"/>
      <c r="N12" s="190"/>
      <c r="O12" s="190"/>
      <c r="P12" s="190"/>
      <c r="Q12" s="190"/>
      <c r="R12" s="190"/>
      <c r="S12" s="190"/>
      <c r="T12" s="190"/>
      <c r="U12" s="190"/>
      <c r="V12" s="190"/>
      <c r="W12" s="190"/>
      <c r="X12" s="189"/>
      <c r="Y12" s="189"/>
      <c r="Z12" s="189"/>
      <c r="AA12" s="195"/>
    </row>
    <row r="13" spans="1:28" ht="15" thickBot="1">
      <c r="B13" s="200" t="s">
        <v>15</v>
      </c>
      <c r="C13" s="201"/>
      <c r="D13" s="202"/>
      <c r="E13" s="202"/>
      <c r="F13" s="202"/>
      <c r="G13" s="202"/>
      <c r="H13" s="202"/>
      <c r="I13" s="203"/>
      <c r="J13" s="204" t="s">
        <v>16</v>
      </c>
      <c r="K13" s="205"/>
      <c r="L13" s="206" t="s">
        <v>17</v>
      </c>
      <c r="M13" s="207"/>
      <c r="N13" s="125"/>
      <c r="O13" s="126" t="s">
        <v>18</v>
      </c>
      <c r="P13" s="206" t="s">
        <v>17</v>
      </c>
      <c r="Q13" s="207"/>
      <c r="R13" s="125"/>
      <c r="S13" s="126" t="s">
        <v>18</v>
      </c>
      <c r="T13" s="206" t="s">
        <v>17</v>
      </c>
      <c r="U13" s="207"/>
      <c r="V13" s="127"/>
      <c r="W13" s="126" t="s">
        <v>18</v>
      </c>
      <c r="X13" s="33" t="s">
        <v>17</v>
      </c>
      <c r="Y13" s="208" t="s">
        <v>19</v>
      </c>
      <c r="Z13" s="208"/>
      <c r="AA13" s="32" t="s">
        <v>18</v>
      </c>
    </row>
    <row r="14" spans="1:28" ht="14.25" customHeight="1">
      <c r="A14" s="103"/>
      <c r="B14" s="209" t="s">
        <v>20</v>
      </c>
      <c r="C14" s="210" t="s">
        <v>21</v>
      </c>
      <c r="D14" s="212" t="s">
        <v>22</v>
      </c>
      <c r="E14" s="198" t="s">
        <v>23</v>
      </c>
      <c r="F14" s="199"/>
      <c r="G14" s="199"/>
      <c r="H14" s="196" t="s">
        <v>3</v>
      </c>
      <c r="I14" s="197"/>
      <c r="J14" s="136">
        <v>550</v>
      </c>
      <c r="K14" s="137"/>
      <c r="L14" s="131"/>
      <c r="M14" s="34" t="str">
        <f>Y14</f>
        <v>角</v>
      </c>
      <c r="N14" s="35"/>
      <c r="O14" s="38">
        <f>IF(L14="",0,$J14*L14)</f>
        <v>0</v>
      </c>
      <c r="P14" s="131"/>
      <c r="Q14" s="117" t="s">
        <v>24</v>
      </c>
      <c r="R14" s="36"/>
      <c r="S14" s="38">
        <f>IF(P14="",0,$J14*P14)</f>
        <v>0</v>
      </c>
      <c r="T14" s="131"/>
      <c r="U14" s="117"/>
      <c r="V14" s="37"/>
      <c r="W14" s="38">
        <f>IF(T14="",0,$J14*T14)</f>
        <v>0</v>
      </c>
      <c r="X14" s="39" t="str">
        <f>IF($L14+$P14+$T14=0,"",L14+P14+T14)</f>
        <v/>
      </c>
      <c r="Y14" s="40" t="s">
        <v>25</v>
      </c>
      <c r="Z14" s="36"/>
      <c r="AA14" s="41">
        <f>IF($L14+$P14+$T14=0,0,O14+S14+W14)</f>
        <v>0</v>
      </c>
      <c r="AB14" s="104"/>
    </row>
    <row r="15" spans="1:28" ht="14.25">
      <c r="A15" s="103"/>
      <c r="B15" s="209"/>
      <c r="C15" s="210"/>
      <c r="D15" s="213"/>
      <c r="E15" s="198" t="s">
        <v>26</v>
      </c>
      <c r="F15" s="199"/>
      <c r="G15" s="199"/>
      <c r="H15" s="196" t="s">
        <v>3</v>
      </c>
      <c r="I15" s="197"/>
      <c r="J15" s="136">
        <v>1600</v>
      </c>
      <c r="K15" s="137"/>
      <c r="L15" s="133"/>
      <c r="M15" s="34" t="str">
        <f>Y15</f>
        <v>箱</v>
      </c>
      <c r="N15" s="35"/>
      <c r="O15" s="38">
        <f t="shared" ref="O15:O43" si="0">IF(L15="",0,$J15*L15)</f>
        <v>0</v>
      </c>
      <c r="P15" s="133"/>
      <c r="Q15" s="117"/>
      <c r="R15" s="36"/>
      <c r="S15" s="38">
        <f t="shared" ref="S15:S40" si="1">IF(P15="",0,$J15*P15)</f>
        <v>0</v>
      </c>
      <c r="T15" s="133"/>
      <c r="U15" s="117"/>
      <c r="V15" s="37"/>
      <c r="W15" s="38">
        <f>IF(T15="",0,$J15*T15)</f>
        <v>0</v>
      </c>
      <c r="X15" s="39" t="str">
        <f>IF(L15+P15+T15=0,"",L15+P15+T15)</f>
        <v/>
      </c>
      <c r="Y15" s="40" t="s">
        <v>79</v>
      </c>
      <c r="Z15" s="36"/>
      <c r="AA15" s="41">
        <f t="shared" ref="AA15:AA40" si="2">IF($L15+$P15+$T15=0,0,O15+S15+W15)</f>
        <v>0</v>
      </c>
      <c r="AB15" s="104"/>
    </row>
    <row r="16" spans="1:28" ht="15" thickBot="1">
      <c r="A16" s="103"/>
      <c r="B16" s="209"/>
      <c r="C16" s="210"/>
      <c r="D16" s="214"/>
      <c r="E16" s="198" t="s">
        <v>3</v>
      </c>
      <c r="F16" s="199"/>
      <c r="G16" s="199"/>
      <c r="H16" s="196" t="s">
        <v>3</v>
      </c>
      <c r="I16" s="197"/>
      <c r="J16" s="136"/>
      <c r="K16" s="137"/>
      <c r="L16" s="133"/>
      <c r="M16" s="34">
        <f>Y16</f>
        <v>0</v>
      </c>
      <c r="N16" s="35"/>
      <c r="O16" s="38">
        <f t="shared" si="0"/>
        <v>0</v>
      </c>
      <c r="P16" s="133"/>
      <c r="Q16" s="117" t="s">
        <v>27</v>
      </c>
      <c r="R16" s="36"/>
      <c r="S16" s="38">
        <f t="shared" si="1"/>
        <v>0</v>
      </c>
      <c r="T16" s="133"/>
      <c r="U16" s="117"/>
      <c r="V16" s="37"/>
      <c r="W16" s="38">
        <f>IF(T16="",0,$J16*T16)</f>
        <v>0</v>
      </c>
      <c r="X16" s="39" t="str">
        <f>IF(L16+P16+T16=0,"",L16+P16+T16)</f>
        <v/>
      </c>
      <c r="Y16" s="40"/>
      <c r="Z16" s="36"/>
      <c r="AA16" s="41">
        <f t="shared" si="2"/>
        <v>0</v>
      </c>
      <c r="AB16" s="104"/>
    </row>
    <row r="17" spans="1:28" ht="14.25">
      <c r="A17" s="103"/>
      <c r="B17" s="209"/>
      <c r="C17" s="209"/>
      <c r="D17" s="135" t="s">
        <v>28</v>
      </c>
      <c r="E17" s="135"/>
      <c r="F17" s="135"/>
      <c r="G17" s="135"/>
      <c r="H17" s="135"/>
      <c r="I17" s="42"/>
      <c r="J17" s="136">
        <v>600</v>
      </c>
      <c r="K17" s="137"/>
      <c r="L17" s="133"/>
      <c r="M17" s="43" t="str">
        <f>Y17</f>
        <v>袋</v>
      </c>
      <c r="N17" s="44"/>
      <c r="O17" s="48">
        <f t="shared" si="0"/>
        <v>0</v>
      </c>
      <c r="P17" s="133"/>
      <c r="Q17" s="43"/>
      <c r="R17" s="46"/>
      <c r="S17" s="38">
        <f t="shared" si="1"/>
        <v>0</v>
      </c>
      <c r="T17" s="133"/>
      <c r="U17" s="43"/>
      <c r="V17" s="47"/>
      <c r="W17" s="48">
        <f t="shared" ref="W17:W40" si="3">IF(T17="",0,$J17*T17)</f>
        <v>0</v>
      </c>
      <c r="X17" s="39" t="str">
        <f>IF(L17+P17+T17=0,"",L17+P17+T17)</f>
        <v/>
      </c>
      <c r="Y17" s="45" t="s">
        <v>29</v>
      </c>
      <c r="Z17" s="44"/>
      <c r="AA17" s="49">
        <f t="shared" si="2"/>
        <v>0</v>
      </c>
      <c r="AB17" s="104"/>
    </row>
    <row r="18" spans="1:28" ht="14.25">
      <c r="A18" s="103"/>
      <c r="B18" s="209"/>
      <c r="C18" s="209"/>
      <c r="D18" s="135" t="s">
        <v>30</v>
      </c>
      <c r="E18" s="135"/>
      <c r="F18" s="135"/>
      <c r="G18" s="135"/>
      <c r="H18" s="135"/>
      <c r="I18" s="50"/>
      <c r="J18" s="136">
        <v>800</v>
      </c>
      <c r="K18" s="137"/>
      <c r="L18" s="133"/>
      <c r="M18" s="43" t="str">
        <f>Y18</f>
        <v>袋</v>
      </c>
      <c r="N18" s="44"/>
      <c r="O18" s="56">
        <f t="shared" si="0"/>
        <v>0</v>
      </c>
      <c r="P18" s="133"/>
      <c r="Q18" s="43"/>
      <c r="R18" s="44"/>
      <c r="S18" s="38">
        <f t="shared" si="1"/>
        <v>0</v>
      </c>
      <c r="T18" s="133"/>
      <c r="U18" s="121"/>
      <c r="V18" s="51"/>
      <c r="W18" s="52">
        <f t="shared" si="3"/>
        <v>0</v>
      </c>
      <c r="X18" s="39" t="str">
        <f t="shared" ref="X18:X44" si="4">IF(L18+P18+T18=0,"",L18+P18+T18)</f>
        <v/>
      </c>
      <c r="Y18" s="45" t="s">
        <v>29</v>
      </c>
      <c r="Z18" s="44"/>
      <c r="AA18" s="53">
        <f t="shared" si="2"/>
        <v>0</v>
      </c>
      <c r="AB18" s="104"/>
    </row>
    <row r="19" spans="1:28" ht="14.25">
      <c r="A19" s="103"/>
      <c r="B19" s="209"/>
      <c r="C19" s="211"/>
      <c r="D19" s="135" t="s">
        <v>3</v>
      </c>
      <c r="E19" s="135"/>
      <c r="F19" s="135"/>
      <c r="G19" s="135"/>
      <c r="H19" s="135"/>
      <c r="I19" s="50"/>
      <c r="J19" s="136"/>
      <c r="K19" s="137"/>
      <c r="L19" s="133"/>
      <c r="M19" s="43">
        <f t="shared" ref="M19:M40" si="5">Y19</f>
        <v>0</v>
      </c>
      <c r="N19" s="44"/>
      <c r="O19" s="56">
        <f t="shared" si="0"/>
        <v>0</v>
      </c>
      <c r="P19" s="133"/>
      <c r="Q19" s="43"/>
      <c r="R19" s="44"/>
      <c r="S19" s="38">
        <f t="shared" si="1"/>
        <v>0</v>
      </c>
      <c r="T19" s="133"/>
      <c r="U19" s="118"/>
      <c r="V19" s="55"/>
      <c r="W19" s="56">
        <f t="shared" si="3"/>
        <v>0</v>
      </c>
      <c r="X19" s="39" t="str">
        <f t="shared" si="4"/>
        <v/>
      </c>
      <c r="Y19" s="45"/>
      <c r="Z19" s="44"/>
      <c r="AA19" s="53">
        <f t="shared" si="2"/>
        <v>0</v>
      </c>
      <c r="AB19" s="104"/>
    </row>
    <row r="20" spans="1:28" ht="14.25" customHeight="1">
      <c r="A20" s="103"/>
      <c r="B20" s="209"/>
      <c r="C20" s="215" t="s">
        <v>31</v>
      </c>
      <c r="D20" s="57" t="s">
        <v>32</v>
      </c>
      <c r="E20" s="58"/>
      <c r="F20" s="59" t="s">
        <v>33</v>
      </c>
      <c r="G20" s="229" t="s">
        <v>34</v>
      </c>
      <c r="H20" s="230"/>
      <c r="I20" s="50"/>
      <c r="J20" s="136">
        <v>200</v>
      </c>
      <c r="K20" s="137"/>
      <c r="L20" s="133"/>
      <c r="M20" s="43"/>
      <c r="N20" s="60"/>
      <c r="O20" s="56"/>
      <c r="P20" s="133"/>
      <c r="Q20" s="43"/>
      <c r="R20" s="60"/>
      <c r="S20" s="38"/>
      <c r="T20" s="133"/>
      <c r="U20" s="118"/>
      <c r="V20" s="60"/>
      <c r="W20" s="56"/>
      <c r="X20" s="39" t="str">
        <f t="shared" si="4"/>
        <v/>
      </c>
      <c r="Y20" s="45" t="s">
        <v>79</v>
      </c>
      <c r="Z20" s="44"/>
      <c r="AA20" s="53">
        <f>IF($L20+$P20+$T20=0,0,O20+S20+W20)</f>
        <v>0</v>
      </c>
      <c r="AB20" s="104"/>
    </row>
    <row r="21" spans="1:28" ht="14.25">
      <c r="A21" s="103"/>
      <c r="B21" s="209"/>
      <c r="C21" s="209"/>
      <c r="D21" s="61" t="s">
        <v>35</v>
      </c>
      <c r="E21" s="62"/>
      <c r="F21" s="59" t="s">
        <v>36</v>
      </c>
      <c r="G21" s="229" t="s">
        <v>34</v>
      </c>
      <c r="H21" s="230"/>
      <c r="I21" s="50"/>
      <c r="J21" s="136">
        <v>500</v>
      </c>
      <c r="K21" s="137"/>
      <c r="L21" s="133"/>
      <c r="M21" s="43" t="str">
        <f t="shared" si="5"/>
        <v>箱</v>
      </c>
      <c r="N21" s="44"/>
      <c r="O21" s="56">
        <f t="shared" si="0"/>
        <v>0</v>
      </c>
      <c r="P21" s="133"/>
      <c r="Q21" s="43"/>
      <c r="R21" s="44"/>
      <c r="S21" s="38">
        <f t="shared" si="1"/>
        <v>0</v>
      </c>
      <c r="T21" s="133"/>
      <c r="U21" s="118"/>
      <c r="V21" s="55" t="str">
        <f t="shared" ref="V21:V26" si="6">IF(L21="",IF(P21="","","■★"),"■★")</f>
        <v/>
      </c>
      <c r="W21" s="56">
        <f t="shared" si="3"/>
        <v>0</v>
      </c>
      <c r="X21" s="39" t="str">
        <f t="shared" si="4"/>
        <v/>
      </c>
      <c r="Y21" s="45" t="s">
        <v>79</v>
      </c>
      <c r="Z21" s="44"/>
      <c r="AA21" s="53">
        <f t="shared" si="2"/>
        <v>0</v>
      </c>
      <c r="AB21" s="104"/>
    </row>
    <row r="22" spans="1:28" ht="14.25" customHeight="1">
      <c r="A22" s="103"/>
      <c r="B22" s="209"/>
      <c r="C22" s="209"/>
      <c r="D22" s="231" t="s">
        <v>37</v>
      </c>
      <c r="E22" s="232"/>
      <c r="F22" s="233"/>
      <c r="G22" s="227" t="s">
        <v>38</v>
      </c>
      <c r="H22" s="228"/>
      <c r="I22" s="63"/>
      <c r="J22" s="136">
        <v>5000</v>
      </c>
      <c r="K22" s="137"/>
      <c r="L22" s="133"/>
      <c r="M22" s="43" t="str">
        <f t="shared" si="5"/>
        <v>台</v>
      </c>
      <c r="N22" s="64"/>
      <c r="O22" s="56">
        <f t="shared" si="0"/>
        <v>0</v>
      </c>
      <c r="P22" s="133"/>
      <c r="Q22" s="118"/>
      <c r="R22" s="64"/>
      <c r="S22" s="38">
        <f t="shared" si="1"/>
        <v>0</v>
      </c>
      <c r="T22" s="133"/>
      <c r="U22" s="118"/>
      <c r="V22" s="55" t="str">
        <f>IF(L22="",IF(P22="","","■★"),"★")</f>
        <v/>
      </c>
      <c r="W22" s="56">
        <f t="shared" si="3"/>
        <v>0</v>
      </c>
      <c r="X22" s="39" t="str">
        <f t="shared" si="4"/>
        <v/>
      </c>
      <c r="Y22" s="54" t="s">
        <v>39</v>
      </c>
      <c r="Z22" s="64"/>
      <c r="AA22" s="53">
        <f t="shared" si="2"/>
        <v>0</v>
      </c>
      <c r="AB22" s="104"/>
    </row>
    <row r="23" spans="1:28" ht="14.25">
      <c r="A23" s="103"/>
      <c r="B23" s="209"/>
      <c r="C23" s="209"/>
      <c r="D23" s="234"/>
      <c r="E23" s="235"/>
      <c r="F23" s="236"/>
      <c r="G23" s="227" t="s">
        <v>40</v>
      </c>
      <c r="H23" s="228"/>
      <c r="I23" s="63"/>
      <c r="J23" s="136">
        <v>3000</v>
      </c>
      <c r="K23" s="137"/>
      <c r="L23" s="133"/>
      <c r="M23" s="43" t="str">
        <f t="shared" si="5"/>
        <v>台</v>
      </c>
      <c r="N23" s="64"/>
      <c r="O23" s="56">
        <f t="shared" si="0"/>
        <v>0</v>
      </c>
      <c r="P23" s="133"/>
      <c r="Q23" s="118"/>
      <c r="R23" s="64"/>
      <c r="S23" s="38">
        <f t="shared" si="1"/>
        <v>0</v>
      </c>
      <c r="T23" s="133"/>
      <c r="U23" s="118"/>
      <c r="V23" s="55" t="str">
        <f>IF(L23="",IF(P23="","","■★"),"★")</f>
        <v/>
      </c>
      <c r="W23" s="56">
        <f t="shared" si="3"/>
        <v>0</v>
      </c>
      <c r="X23" s="39" t="str">
        <f t="shared" si="4"/>
        <v/>
      </c>
      <c r="Y23" s="54" t="s">
        <v>39</v>
      </c>
      <c r="Z23" s="64"/>
      <c r="AA23" s="53">
        <f t="shared" si="2"/>
        <v>0</v>
      </c>
      <c r="AB23" s="104"/>
    </row>
    <row r="24" spans="1:28" ht="14.25">
      <c r="A24" s="103"/>
      <c r="B24" s="209"/>
      <c r="C24" s="209"/>
      <c r="D24" s="237"/>
      <c r="E24" s="238"/>
      <c r="F24" s="239"/>
      <c r="G24" s="227" t="s">
        <v>3</v>
      </c>
      <c r="H24" s="228"/>
      <c r="I24" s="63"/>
      <c r="J24" s="136"/>
      <c r="K24" s="137"/>
      <c r="L24" s="133"/>
      <c r="M24" s="43">
        <f t="shared" si="5"/>
        <v>0</v>
      </c>
      <c r="N24" s="64"/>
      <c r="O24" s="56">
        <f t="shared" si="0"/>
        <v>0</v>
      </c>
      <c r="P24" s="133"/>
      <c r="Q24" s="118"/>
      <c r="R24" s="64"/>
      <c r="S24" s="38">
        <f t="shared" si="1"/>
        <v>0</v>
      </c>
      <c r="T24" s="133"/>
      <c r="U24" s="118"/>
      <c r="V24" s="55" t="str">
        <f t="shared" si="6"/>
        <v/>
      </c>
      <c r="W24" s="56">
        <f t="shared" si="3"/>
        <v>0</v>
      </c>
      <c r="X24" s="39" t="str">
        <f t="shared" si="4"/>
        <v/>
      </c>
      <c r="Y24" s="54"/>
      <c r="Z24" s="64"/>
      <c r="AA24" s="53">
        <f t="shared" si="2"/>
        <v>0</v>
      </c>
      <c r="AB24" s="104"/>
    </row>
    <row r="25" spans="1:28" ht="14.25" customHeight="1">
      <c r="A25" s="103"/>
      <c r="B25" s="209"/>
      <c r="C25" s="209"/>
      <c r="D25" s="240" t="s">
        <v>41</v>
      </c>
      <c r="E25" s="241"/>
      <c r="F25" s="241"/>
      <c r="G25" s="242"/>
      <c r="H25" s="65" t="s">
        <v>42</v>
      </c>
      <c r="I25" s="66"/>
      <c r="J25" s="136">
        <v>5000</v>
      </c>
      <c r="K25" s="137"/>
      <c r="L25" s="133"/>
      <c r="M25" s="43" t="str">
        <f t="shared" si="5"/>
        <v>台</v>
      </c>
      <c r="N25" s="64"/>
      <c r="O25" s="56">
        <f t="shared" si="0"/>
        <v>0</v>
      </c>
      <c r="P25" s="133"/>
      <c r="Q25" s="118"/>
      <c r="R25" s="64"/>
      <c r="S25" s="38">
        <f t="shared" si="1"/>
        <v>0</v>
      </c>
      <c r="T25" s="133"/>
      <c r="U25" s="118"/>
      <c r="V25" s="55" t="str">
        <f>IF(L25="",IF(P25="","","★"),"★")</f>
        <v/>
      </c>
      <c r="W25" s="56">
        <f t="shared" si="3"/>
        <v>0</v>
      </c>
      <c r="X25" s="39" t="str">
        <f t="shared" si="4"/>
        <v/>
      </c>
      <c r="Y25" s="54" t="s">
        <v>39</v>
      </c>
      <c r="Z25" s="64"/>
      <c r="AA25" s="53">
        <f t="shared" si="2"/>
        <v>0</v>
      </c>
      <c r="AB25" s="104"/>
    </row>
    <row r="26" spans="1:28" ht="14.25">
      <c r="A26" s="103"/>
      <c r="B26" s="209"/>
      <c r="C26" s="211"/>
      <c r="D26" s="243"/>
      <c r="E26" s="244"/>
      <c r="F26" s="244"/>
      <c r="G26" s="245"/>
      <c r="H26" s="246" t="s">
        <v>43</v>
      </c>
      <c r="I26" s="247"/>
      <c r="J26" s="136">
        <v>2500</v>
      </c>
      <c r="K26" s="137"/>
      <c r="L26" s="133"/>
      <c r="M26" s="43" t="str">
        <f t="shared" si="5"/>
        <v>台</v>
      </c>
      <c r="N26" s="64"/>
      <c r="O26" s="56">
        <f t="shared" si="0"/>
        <v>0</v>
      </c>
      <c r="P26" s="133"/>
      <c r="Q26" s="118"/>
      <c r="R26" s="64"/>
      <c r="S26" s="38">
        <f t="shared" si="1"/>
        <v>0</v>
      </c>
      <c r="T26" s="133"/>
      <c r="U26" s="118"/>
      <c r="V26" s="55" t="str">
        <f t="shared" si="6"/>
        <v/>
      </c>
      <c r="W26" s="56">
        <f t="shared" si="3"/>
        <v>0</v>
      </c>
      <c r="X26" s="39" t="str">
        <f t="shared" si="4"/>
        <v/>
      </c>
      <c r="Y26" s="54" t="s">
        <v>39</v>
      </c>
      <c r="Z26" s="64"/>
      <c r="AA26" s="53">
        <f t="shared" si="2"/>
        <v>0</v>
      </c>
      <c r="AB26" s="104"/>
    </row>
    <row r="27" spans="1:28" ht="14.25" customHeight="1">
      <c r="A27" s="103"/>
      <c r="B27" s="209"/>
      <c r="C27" s="215" t="s">
        <v>44</v>
      </c>
      <c r="D27" s="216" t="s">
        <v>45</v>
      </c>
      <c r="E27" s="217"/>
      <c r="F27" s="218"/>
      <c r="G27" s="225" t="s">
        <v>46</v>
      </c>
      <c r="H27" s="226"/>
      <c r="I27" s="66"/>
      <c r="J27" s="136">
        <v>800</v>
      </c>
      <c r="K27" s="137"/>
      <c r="L27" s="133"/>
      <c r="M27" s="43" t="str">
        <f t="shared" si="5"/>
        <v>本</v>
      </c>
      <c r="N27" s="64"/>
      <c r="O27" s="56">
        <f t="shared" si="0"/>
        <v>0</v>
      </c>
      <c r="P27" s="133"/>
      <c r="Q27" s="118"/>
      <c r="R27" s="64"/>
      <c r="S27" s="38">
        <f t="shared" si="1"/>
        <v>0</v>
      </c>
      <c r="T27" s="133"/>
      <c r="U27" s="118"/>
      <c r="V27" s="55"/>
      <c r="W27" s="56">
        <f t="shared" si="3"/>
        <v>0</v>
      </c>
      <c r="X27" s="39" t="str">
        <f t="shared" si="4"/>
        <v/>
      </c>
      <c r="Y27" s="54" t="s">
        <v>47</v>
      </c>
      <c r="Z27" s="64"/>
      <c r="AA27" s="53">
        <f t="shared" si="2"/>
        <v>0</v>
      </c>
      <c r="AB27" s="104"/>
    </row>
    <row r="28" spans="1:28" ht="14.25">
      <c r="A28" s="103"/>
      <c r="B28" s="209"/>
      <c r="C28" s="209"/>
      <c r="D28" s="219"/>
      <c r="E28" s="220"/>
      <c r="F28" s="221"/>
      <c r="G28" s="225" t="s">
        <v>48</v>
      </c>
      <c r="H28" s="226"/>
      <c r="I28" s="66"/>
      <c r="J28" s="136">
        <v>800</v>
      </c>
      <c r="K28" s="137"/>
      <c r="L28" s="133"/>
      <c r="M28" s="43" t="str">
        <f t="shared" si="5"/>
        <v>本</v>
      </c>
      <c r="N28" s="64"/>
      <c r="O28" s="56">
        <f t="shared" si="0"/>
        <v>0</v>
      </c>
      <c r="P28" s="133"/>
      <c r="Q28" s="118"/>
      <c r="R28" s="64"/>
      <c r="S28" s="38">
        <f t="shared" si="1"/>
        <v>0</v>
      </c>
      <c r="T28" s="133"/>
      <c r="U28" s="118"/>
      <c r="V28" s="55"/>
      <c r="W28" s="56">
        <f t="shared" si="3"/>
        <v>0</v>
      </c>
      <c r="X28" s="39" t="str">
        <f t="shared" si="4"/>
        <v/>
      </c>
      <c r="Y28" s="54" t="s">
        <v>47</v>
      </c>
      <c r="Z28" s="64"/>
      <c r="AA28" s="53">
        <f t="shared" si="2"/>
        <v>0</v>
      </c>
      <c r="AB28" s="104"/>
    </row>
    <row r="29" spans="1:28" ht="14.25">
      <c r="A29" s="103"/>
      <c r="B29" s="209"/>
      <c r="C29" s="209"/>
      <c r="D29" s="219"/>
      <c r="E29" s="220"/>
      <c r="F29" s="221"/>
      <c r="G29" s="225" t="s">
        <v>49</v>
      </c>
      <c r="H29" s="226"/>
      <c r="I29" s="66"/>
      <c r="J29" s="136">
        <v>800</v>
      </c>
      <c r="K29" s="137"/>
      <c r="L29" s="133"/>
      <c r="M29" s="43" t="str">
        <f t="shared" si="5"/>
        <v>本</v>
      </c>
      <c r="N29" s="64"/>
      <c r="O29" s="56">
        <f t="shared" si="0"/>
        <v>0</v>
      </c>
      <c r="P29" s="133"/>
      <c r="Q29" s="118"/>
      <c r="R29" s="64"/>
      <c r="S29" s="38">
        <f t="shared" si="1"/>
        <v>0</v>
      </c>
      <c r="T29" s="133"/>
      <c r="U29" s="118"/>
      <c r="V29" s="55"/>
      <c r="W29" s="56">
        <f t="shared" si="3"/>
        <v>0</v>
      </c>
      <c r="X29" s="128" t="str">
        <f t="shared" si="4"/>
        <v/>
      </c>
      <c r="Y29" s="54" t="s">
        <v>47</v>
      </c>
      <c r="Z29" s="64"/>
      <c r="AA29" s="53">
        <f t="shared" si="2"/>
        <v>0</v>
      </c>
      <c r="AB29" s="104"/>
    </row>
    <row r="30" spans="1:28" ht="14.25">
      <c r="A30" s="103"/>
      <c r="B30" s="209"/>
      <c r="C30" s="209"/>
      <c r="D30" s="219"/>
      <c r="E30" s="220"/>
      <c r="F30" s="221"/>
      <c r="G30" s="225" t="s">
        <v>50</v>
      </c>
      <c r="H30" s="226"/>
      <c r="I30" s="66"/>
      <c r="J30" s="136">
        <v>800</v>
      </c>
      <c r="K30" s="137"/>
      <c r="L30" s="133"/>
      <c r="M30" s="43" t="str">
        <f t="shared" si="5"/>
        <v>本</v>
      </c>
      <c r="N30" s="64"/>
      <c r="O30" s="56">
        <f t="shared" si="0"/>
        <v>0</v>
      </c>
      <c r="P30" s="133"/>
      <c r="Q30" s="118"/>
      <c r="R30" s="64"/>
      <c r="S30" s="38">
        <f t="shared" si="1"/>
        <v>0</v>
      </c>
      <c r="T30" s="133"/>
      <c r="U30" s="118"/>
      <c r="V30" s="55"/>
      <c r="W30" s="56">
        <f t="shared" si="3"/>
        <v>0</v>
      </c>
      <c r="X30" s="39" t="str">
        <f t="shared" si="4"/>
        <v/>
      </c>
      <c r="Y30" s="54" t="s">
        <v>47</v>
      </c>
      <c r="Z30" s="64"/>
      <c r="AA30" s="53">
        <f t="shared" si="2"/>
        <v>0</v>
      </c>
      <c r="AB30" s="104"/>
    </row>
    <row r="31" spans="1:28" ht="14.25">
      <c r="A31" s="103"/>
      <c r="B31" s="209"/>
      <c r="C31" s="209"/>
      <c r="D31" s="222"/>
      <c r="E31" s="223"/>
      <c r="F31" s="224"/>
      <c r="G31" s="225" t="s">
        <v>51</v>
      </c>
      <c r="H31" s="226"/>
      <c r="I31" s="66"/>
      <c r="J31" s="136">
        <v>800</v>
      </c>
      <c r="K31" s="137"/>
      <c r="L31" s="133"/>
      <c r="M31" s="43" t="str">
        <f t="shared" si="5"/>
        <v>本</v>
      </c>
      <c r="N31" s="64"/>
      <c r="O31" s="56">
        <f t="shared" si="0"/>
        <v>0</v>
      </c>
      <c r="P31" s="133"/>
      <c r="Q31" s="118"/>
      <c r="R31" s="64"/>
      <c r="S31" s="38">
        <f t="shared" si="1"/>
        <v>0</v>
      </c>
      <c r="T31" s="133"/>
      <c r="U31" s="118"/>
      <c r="V31" s="55"/>
      <c r="W31" s="56">
        <f t="shared" si="3"/>
        <v>0</v>
      </c>
      <c r="X31" s="39" t="str">
        <f t="shared" si="4"/>
        <v/>
      </c>
      <c r="Y31" s="54" t="s">
        <v>47</v>
      </c>
      <c r="Z31" s="64"/>
      <c r="AA31" s="53">
        <f t="shared" si="2"/>
        <v>0</v>
      </c>
      <c r="AB31" s="104"/>
    </row>
    <row r="32" spans="1:28" ht="14.25">
      <c r="A32" s="103"/>
      <c r="B32" s="209"/>
      <c r="C32" s="209"/>
      <c r="D32" s="225" t="s">
        <v>52</v>
      </c>
      <c r="E32" s="226"/>
      <c r="F32" s="226"/>
      <c r="G32" s="226"/>
      <c r="H32" s="226"/>
      <c r="I32" s="66"/>
      <c r="J32" s="136">
        <v>200</v>
      </c>
      <c r="K32" s="137"/>
      <c r="L32" s="133"/>
      <c r="M32" s="43" t="str">
        <f t="shared" si="5"/>
        <v>個</v>
      </c>
      <c r="N32" s="64"/>
      <c r="O32" s="56">
        <f t="shared" si="0"/>
        <v>0</v>
      </c>
      <c r="P32" s="133"/>
      <c r="Q32" s="118"/>
      <c r="R32" s="64"/>
      <c r="S32" s="38">
        <f t="shared" si="1"/>
        <v>0</v>
      </c>
      <c r="T32" s="133"/>
      <c r="U32" s="118"/>
      <c r="V32" s="55"/>
      <c r="W32" s="56">
        <f t="shared" si="3"/>
        <v>0</v>
      </c>
      <c r="X32" s="39" t="str">
        <f t="shared" si="4"/>
        <v/>
      </c>
      <c r="Y32" s="54" t="s">
        <v>53</v>
      </c>
      <c r="Z32" s="64"/>
      <c r="AA32" s="53">
        <f t="shared" si="2"/>
        <v>0</v>
      </c>
      <c r="AB32" s="104"/>
    </row>
    <row r="33" spans="1:28" ht="14.25">
      <c r="A33" s="103"/>
      <c r="B33" s="209"/>
      <c r="C33" s="209"/>
      <c r="D33" s="225" t="s">
        <v>54</v>
      </c>
      <c r="E33" s="226"/>
      <c r="F33" s="226"/>
      <c r="G33" s="226"/>
      <c r="H33" s="226"/>
      <c r="I33" s="67"/>
      <c r="J33" s="136">
        <v>6</v>
      </c>
      <c r="K33" s="137"/>
      <c r="L33" s="133"/>
      <c r="M33" s="43" t="str">
        <f t="shared" si="5"/>
        <v>個</v>
      </c>
      <c r="N33" s="64"/>
      <c r="O33" s="56">
        <f t="shared" si="0"/>
        <v>0</v>
      </c>
      <c r="P33" s="133"/>
      <c r="Q33" s="118"/>
      <c r="R33" s="64"/>
      <c r="S33" s="38">
        <f t="shared" si="1"/>
        <v>0</v>
      </c>
      <c r="T33" s="133"/>
      <c r="U33" s="118"/>
      <c r="V33" s="55"/>
      <c r="W33" s="56">
        <f t="shared" si="3"/>
        <v>0</v>
      </c>
      <c r="X33" s="39" t="str">
        <f t="shared" si="4"/>
        <v/>
      </c>
      <c r="Y33" s="54" t="s">
        <v>53</v>
      </c>
      <c r="Z33" s="64"/>
      <c r="AA33" s="53">
        <f t="shared" si="2"/>
        <v>0</v>
      </c>
      <c r="AB33" s="104"/>
    </row>
    <row r="34" spans="1:28" ht="14.25">
      <c r="A34" s="103"/>
      <c r="B34" s="209"/>
      <c r="C34" s="209"/>
      <c r="D34" s="225" t="s">
        <v>55</v>
      </c>
      <c r="E34" s="226"/>
      <c r="F34" s="226"/>
      <c r="G34" s="226"/>
      <c r="H34" s="226"/>
      <c r="I34" s="66"/>
      <c r="J34" s="136">
        <v>4</v>
      </c>
      <c r="K34" s="137"/>
      <c r="L34" s="133"/>
      <c r="M34" s="43" t="str">
        <f t="shared" si="5"/>
        <v>個</v>
      </c>
      <c r="N34" s="64"/>
      <c r="O34" s="56">
        <f t="shared" si="0"/>
        <v>0</v>
      </c>
      <c r="P34" s="133"/>
      <c r="Q34" s="118"/>
      <c r="R34" s="64"/>
      <c r="S34" s="38">
        <f t="shared" si="1"/>
        <v>0</v>
      </c>
      <c r="T34" s="133"/>
      <c r="U34" s="118"/>
      <c r="V34" s="55"/>
      <c r="W34" s="56">
        <f t="shared" si="3"/>
        <v>0</v>
      </c>
      <c r="X34" s="39" t="str">
        <f t="shared" si="4"/>
        <v/>
      </c>
      <c r="Y34" s="54" t="s">
        <v>53</v>
      </c>
      <c r="Z34" s="64"/>
      <c r="AA34" s="53">
        <f t="shared" si="2"/>
        <v>0</v>
      </c>
      <c r="AB34" s="104"/>
    </row>
    <row r="35" spans="1:28" ht="14.25">
      <c r="A35" s="103"/>
      <c r="B35" s="209"/>
      <c r="C35" s="209"/>
      <c r="D35" s="225" t="s">
        <v>56</v>
      </c>
      <c r="E35" s="226"/>
      <c r="F35" s="226"/>
      <c r="G35" s="226"/>
      <c r="H35" s="226"/>
      <c r="I35" s="66"/>
      <c r="J35" s="136">
        <v>700</v>
      </c>
      <c r="K35" s="137"/>
      <c r="L35" s="133"/>
      <c r="M35" s="43" t="str">
        <f t="shared" si="5"/>
        <v>本</v>
      </c>
      <c r="N35" s="64"/>
      <c r="O35" s="56">
        <f t="shared" si="0"/>
        <v>0</v>
      </c>
      <c r="P35" s="133"/>
      <c r="Q35" s="118"/>
      <c r="R35" s="64"/>
      <c r="S35" s="38">
        <f t="shared" si="1"/>
        <v>0</v>
      </c>
      <c r="T35" s="133"/>
      <c r="U35" s="118"/>
      <c r="V35" s="55"/>
      <c r="W35" s="56">
        <f t="shared" si="3"/>
        <v>0</v>
      </c>
      <c r="X35" s="39" t="str">
        <f t="shared" si="4"/>
        <v/>
      </c>
      <c r="Y35" s="54" t="s">
        <v>57</v>
      </c>
      <c r="Z35" s="64"/>
      <c r="AA35" s="53">
        <f t="shared" si="2"/>
        <v>0</v>
      </c>
      <c r="AB35" s="104"/>
    </row>
    <row r="36" spans="1:28" ht="14.25">
      <c r="A36" s="103"/>
      <c r="B36" s="248" t="s">
        <v>58</v>
      </c>
      <c r="C36" s="248"/>
      <c r="D36" s="248"/>
      <c r="E36" s="248"/>
      <c r="F36" s="248"/>
      <c r="G36" s="248"/>
      <c r="H36" s="249"/>
      <c r="I36" s="68"/>
      <c r="J36" s="136">
        <v>5500</v>
      </c>
      <c r="K36" s="137"/>
      <c r="L36" s="133"/>
      <c r="M36" s="43">
        <f t="shared" si="5"/>
        <v>0</v>
      </c>
      <c r="N36" s="64"/>
      <c r="O36" s="56">
        <f t="shared" si="0"/>
        <v>0</v>
      </c>
      <c r="P36" s="133"/>
      <c r="Q36" s="118"/>
      <c r="R36" s="64"/>
      <c r="S36" s="38">
        <f t="shared" si="1"/>
        <v>0</v>
      </c>
      <c r="T36" s="133"/>
      <c r="U36" s="118"/>
      <c r="V36" s="55"/>
      <c r="W36" s="56">
        <f t="shared" si="3"/>
        <v>0</v>
      </c>
      <c r="X36" s="39" t="str">
        <f t="shared" si="4"/>
        <v/>
      </c>
      <c r="Y36" s="54"/>
      <c r="Z36" s="64"/>
      <c r="AA36" s="53">
        <f t="shared" si="2"/>
        <v>0</v>
      </c>
      <c r="AB36" s="104"/>
    </row>
    <row r="37" spans="1:28" ht="14.25">
      <c r="A37" s="103"/>
      <c r="B37" s="248" t="s">
        <v>59</v>
      </c>
      <c r="C37" s="248"/>
      <c r="D37" s="248"/>
      <c r="E37" s="248"/>
      <c r="F37" s="248"/>
      <c r="G37" s="248"/>
      <c r="H37" s="249"/>
      <c r="I37" s="68"/>
      <c r="J37" s="136">
        <v>3000</v>
      </c>
      <c r="K37" s="137"/>
      <c r="L37" s="133"/>
      <c r="M37" s="43">
        <f t="shared" si="5"/>
        <v>0</v>
      </c>
      <c r="N37" s="64"/>
      <c r="O37" s="56">
        <f t="shared" si="0"/>
        <v>0</v>
      </c>
      <c r="P37" s="133"/>
      <c r="Q37" s="118"/>
      <c r="R37" s="64"/>
      <c r="S37" s="38">
        <f t="shared" si="1"/>
        <v>0</v>
      </c>
      <c r="T37" s="133"/>
      <c r="U37" s="118"/>
      <c r="V37" s="55"/>
      <c r="W37" s="56">
        <f t="shared" si="3"/>
        <v>0</v>
      </c>
      <c r="X37" s="39" t="str">
        <f t="shared" si="4"/>
        <v/>
      </c>
      <c r="Y37" s="54"/>
      <c r="Z37" s="64"/>
      <c r="AA37" s="53">
        <f t="shared" si="2"/>
        <v>0</v>
      </c>
      <c r="AB37" s="104"/>
    </row>
    <row r="38" spans="1:28" ht="15" customHeight="1" thickBot="1">
      <c r="B38" s="259" t="s">
        <v>60</v>
      </c>
      <c r="C38" s="260"/>
      <c r="D38" s="265" t="s">
        <v>61</v>
      </c>
      <c r="E38" s="265"/>
      <c r="F38" s="265"/>
      <c r="G38" s="265"/>
      <c r="H38" s="265"/>
      <c r="I38" s="69"/>
      <c r="J38" s="136">
        <v>4500</v>
      </c>
      <c r="K38" s="137"/>
      <c r="L38" s="133"/>
      <c r="M38" s="43" t="str">
        <f t="shared" si="5"/>
        <v>本</v>
      </c>
      <c r="N38" s="64"/>
      <c r="O38" s="56">
        <f t="shared" si="0"/>
        <v>0</v>
      </c>
      <c r="P38" s="133"/>
      <c r="Q38" s="119"/>
      <c r="R38" s="64"/>
      <c r="S38" s="38">
        <f t="shared" si="1"/>
        <v>0</v>
      </c>
      <c r="T38" s="133"/>
      <c r="U38" s="118"/>
      <c r="V38" s="55" t="str">
        <f>IF(L38="",IF(P38="","","★■"),"■")</f>
        <v/>
      </c>
      <c r="W38" s="56">
        <f t="shared" si="3"/>
        <v>0</v>
      </c>
      <c r="X38" s="39" t="str">
        <f t="shared" si="4"/>
        <v/>
      </c>
      <c r="Y38" s="54" t="s">
        <v>57</v>
      </c>
      <c r="Z38" s="64"/>
      <c r="AA38" s="53">
        <f t="shared" si="2"/>
        <v>0</v>
      </c>
      <c r="AB38" s="104"/>
    </row>
    <row r="39" spans="1:28" ht="14.25">
      <c r="B39" s="261"/>
      <c r="C39" s="262"/>
      <c r="D39" s="265" t="s">
        <v>62</v>
      </c>
      <c r="E39" s="265"/>
      <c r="F39" s="265"/>
      <c r="G39" s="265"/>
      <c r="H39" s="265"/>
      <c r="I39" s="66"/>
      <c r="J39" s="136">
        <v>4000</v>
      </c>
      <c r="K39" s="137"/>
      <c r="L39" s="133"/>
      <c r="M39" s="43" t="str">
        <f t="shared" si="5"/>
        <v>本</v>
      </c>
      <c r="N39" s="44"/>
      <c r="O39" s="56">
        <f t="shared" si="0"/>
        <v>0</v>
      </c>
      <c r="P39" s="133"/>
      <c r="Q39" s="118"/>
      <c r="R39" s="44"/>
      <c r="S39" s="38">
        <f t="shared" si="1"/>
        <v>0</v>
      </c>
      <c r="T39" s="133"/>
      <c r="U39" s="43"/>
      <c r="V39" s="55" t="str">
        <f>IF(L39="",IF(P39="","","★■"),"★")</f>
        <v/>
      </c>
      <c r="W39" s="48">
        <f t="shared" si="3"/>
        <v>0</v>
      </c>
      <c r="X39" s="39" t="str">
        <f t="shared" si="4"/>
        <v/>
      </c>
      <c r="Y39" s="54" t="s">
        <v>57</v>
      </c>
      <c r="Z39" s="44"/>
      <c r="AA39" s="53">
        <f t="shared" si="2"/>
        <v>0</v>
      </c>
      <c r="AB39" s="104"/>
    </row>
    <row r="40" spans="1:28" ht="15" thickBot="1">
      <c r="B40" s="261"/>
      <c r="C40" s="262"/>
      <c r="D40" s="265" t="s">
        <v>63</v>
      </c>
      <c r="E40" s="265"/>
      <c r="F40" s="265"/>
      <c r="G40" s="265"/>
      <c r="H40" s="265"/>
      <c r="I40" s="70"/>
      <c r="J40" s="136">
        <v>1800</v>
      </c>
      <c r="K40" s="137"/>
      <c r="L40" s="133"/>
      <c r="M40" s="43" t="str">
        <f t="shared" si="5"/>
        <v>台</v>
      </c>
      <c r="N40" s="71"/>
      <c r="O40" s="56">
        <f t="shared" si="0"/>
        <v>0</v>
      </c>
      <c r="P40" s="133"/>
      <c r="Q40" s="120"/>
      <c r="R40" s="71"/>
      <c r="S40" s="38">
        <f t="shared" si="1"/>
        <v>0</v>
      </c>
      <c r="T40" s="133"/>
      <c r="U40" s="43"/>
      <c r="V40" s="55" t="str">
        <f>IF(L40="",IF(P40="","","★■"),"★")</f>
        <v/>
      </c>
      <c r="W40" s="56">
        <f t="shared" si="3"/>
        <v>0</v>
      </c>
      <c r="X40" s="39" t="str">
        <f t="shared" si="4"/>
        <v/>
      </c>
      <c r="Y40" s="54" t="s">
        <v>64</v>
      </c>
      <c r="Z40" s="72"/>
      <c r="AA40" s="53">
        <f t="shared" si="2"/>
        <v>0</v>
      </c>
      <c r="AB40" s="104"/>
    </row>
    <row r="41" spans="1:28" ht="14.25">
      <c r="B41" s="263"/>
      <c r="C41" s="264"/>
      <c r="D41" s="265" t="s">
        <v>65</v>
      </c>
      <c r="E41" s="265"/>
      <c r="F41" s="265"/>
      <c r="G41" s="265"/>
      <c r="H41" s="265"/>
      <c r="I41" s="73"/>
      <c r="J41" s="136">
        <v>500</v>
      </c>
      <c r="K41" s="137"/>
      <c r="L41" s="133"/>
      <c r="M41" s="43" t="str">
        <f>Y41</f>
        <v>台</v>
      </c>
      <c r="N41" s="74"/>
      <c r="O41" s="56">
        <f t="shared" si="0"/>
        <v>0</v>
      </c>
      <c r="P41" s="133"/>
      <c r="Q41" s="118"/>
      <c r="R41" s="74"/>
      <c r="S41" s="38">
        <f>IF(P41="",0,$J41*P41)</f>
        <v>0</v>
      </c>
      <c r="T41" s="133"/>
      <c r="U41" s="43"/>
      <c r="V41" s="55"/>
      <c r="W41" s="48">
        <f>IF(T41="",0,$J41*T41)</f>
        <v>0</v>
      </c>
      <c r="X41" s="39" t="str">
        <f t="shared" si="4"/>
        <v/>
      </c>
      <c r="Y41" s="54" t="s">
        <v>64</v>
      </c>
      <c r="Z41" s="75" t="s">
        <v>66</v>
      </c>
      <c r="AA41" s="76">
        <f>IF($L41+$P41+$T41=0,0,O41+S41+W41)</f>
        <v>0</v>
      </c>
      <c r="AB41" s="104"/>
    </row>
    <row r="42" spans="1:28" ht="18.75">
      <c r="B42" s="266" t="s">
        <v>67</v>
      </c>
      <c r="C42" s="267"/>
      <c r="D42" s="267"/>
      <c r="E42" s="267"/>
      <c r="F42" s="267"/>
      <c r="G42" s="267"/>
      <c r="H42" s="267"/>
      <c r="I42" s="77"/>
      <c r="J42" s="136">
        <f>D7</f>
        <v>0</v>
      </c>
      <c r="K42" s="137"/>
      <c r="L42" s="133"/>
      <c r="M42" s="43" t="str">
        <f>Y42</f>
        <v>回</v>
      </c>
      <c r="N42" s="74"/>
      <c r="O42" s="56">
        <f t="shared" si="0"/>
        <v>0</v>
      </c>
      <c r="P42" s="133"/>
      <c r="Q42" s="118"/>
      <c r="R42" s="74"/>
      <c r="S42" s="38">
        <f>IF(P42="",0,$J42*P42)</f>
        <v>0</v>
      </c>
      <c r="T42" s="133"/>
      <c r="U42" s="120"/>
      <c r="V42" s="55"/>
      <c r="W42" s="56">
        <f>IF(T42="",0,$J42*T42)</f>
        <v>0</v>
      </c>
      <c r="X42" s="39" t="str">
        <f t="shared" si="4"/>
        <v/>
      </c>
      <c r="Y42" s="54" t="s">
        <v>68</v>
      </c>
      <c r="Z42" s="75"/>
      <c r="AA42" s="76">
        <f>IF($L42+$P42+$T42=0,0,O42+S42+W42)</f>
        <v>0</v>
      </c>
      <c r="AB42" s="104"/>
    </row>
    <row r="43" spans="1:28" ht="14.25">
      <c r="B43" s="225" t="s">
        <v>69</v>
      </c>
      <c r="C43" s="226"/>
      <c r="D43" s="226"/>
      <c r="E43" s="226"/>
      <c r="F43" s="226"/>
      <c r="G43" s="226"/>
      <c r="H43" s="226"/>
      <c r="I43" s="78"/>
      <c r="J43" s="136" t="str">
        <f>IF(J42="","",IF(B43="引取料",J42,""))</f>
        <v/>
      </c>
      <c r="K43" s="137"/>
      <c r="L43" s="133"/>
      <c r="M43" s="43"/>
      <c r="N43" s="74"/>
      <c r="O43" s="56">
        <f t="shared" si="0"/>
        <v>0</v>
      </c>
      <c r="P43" s="133"/>
      <c r="Q43" s="118"/>
      <c r="R43" s="74"/>
      <c r="S43" s="38">
        <f>IF(P43="",0,$J43*P43)</f>
        <v>0</v>
      </c>
      <c r="T43" s="133"/>
      <c r="U43" s="118"/>
      <c r="V43" s="55"/>
      <c r="W43" s="56">
        <f>IF(T43="",0,$J43*T43)</f>
        <v>0</v>
      </c>
      <c r="X43" s="39" t="str">
        <f t="shared" si="4"/>
        <v/>
      </c>
      <c r="Y43" s="54" t="s">
        <v>68</v>
      </c>
      <c r="Z43" s="75"/>
      <c r="AA43" s="76">
        <f>IF($L43+$P43+$T43=0,0,O43+S43+W43)</f>
        <v>0</v>
      </c>
      <c r="AB43" s="104"/>
    </row>
    <row r="44" spans="1:28" ht="15" thickBot="1">
      <c r="B44" s="225" t="s">
        <v>3</v>
      </c>
      <c r="C44" s="226"/>
      <c r="D44" s="226"/>
      <c r="E44" s="226"/>
      <c r="F44" s="226"/>
      <c r="G44" s="226"/>
      <c r="H44" s="226"/>
      <c r="I44" s="78"/>
      <c r="J44" s="136"/>
      <c r="K44" s="137"/>
      <c r="L44" s="132"/>
      <c r="M44" s="43" t="e">
        <f>Y44</f>
        <v>#REF!</v>
      </c>
      <c r="N44" s="74"/>
      <c r="O44" s="56">
        <f>IF(L44="",0,$J44*L44)</f>
        <v>0</v>
      </c>
      <c r="P44" s="132"/>
      <c r="Q44" s="118"/>
      <c r="R44" s="74"/>
      <c r="S44" s="38">
        <f>IF(P44="",0,$J44*P44)</f>
        <v>0</v>
      </c>
      <c r="T44" s="132"/>
      <c r="U44" s="118"/>
      <c r="V44" s="55"/>
      <c r="W44" s="56">
        <f>IF(T44="",0,$J44*T44)</f>
        <v>0</v>
      </c>
      <c r="X44" s="79" t="str">
        <f t="shared" si="4"/>
        <v/>
      </c>
      <c r="Y44" s="54" t="e">
        <f>VLOOKUP(B44,#REF!,3,FALSE)</f>
        <v>#REF!</v>
      </c>
      <c r="Z44" s="75"/>
      <c r="AA44" s="80">
        <f>IF(O44+S44+W44=0,0,O44+S44+W44)</f>
        <v>0</v>
      </c>
      <c r="AB44" s="104"/>
    </row>
    <row r="45" spans="1:28" ht="15.75" customHeight="1" thickBot="1">
      <c r="B45" s="250" t="s">
        <v>70</v>
      </c>
      <c r="C45" s="251"/>
      <c r="D45" s="251"/>
      <c r="E45" s="251"/>
      <c r="F45" s="251"/>
      <c r="G45" s="251"/>
      <c r="H45" s="251"/>
      <c r="I45" s="256" t="s">
        <v>71</v>
      </c>
      <c r="J45" s="257"/>
      <c r="K45" s="258"/>
      <c r="L45" s="293" t="str">
        <f>IF(SUM(O14:O44)=0,"",SUM(O14:O44))</f>
        <v/>
      </c>
      <c r="M45" s="294"/>
      <c r="N45" s="294"/>
      <c r="O45" s="295"/>
      <c r="P45" s="293" t="str">
        <f>IF(SUM(S14:S44)=0,"",SUM(S14:S44))</f>
        <v/>
      </c>
      <c r="Q45" s="294"/>
      <c r="R45" s="294"/>
      <c r="S45" s="295"/>
      <c r="T45" s="293" t="str">
        <f>IF(SUM(W14:W44)=0,"",SUM(W14:W44))</f>
        <v/>
      </c>
      <c r="U45" s="294"/>
      <c r="V45" s="294"/>
      <c r="W45" s="295"/>
      <c r="X45" s="296" t="str">
        <f>IF(SUM(AA14:AA44)=0,"",SUM(AA14:AA44))</f>
        <v/>
      </c>
      <c r="Y45" s="294"/>
      <c r="Z45" s="294"/>
      <c r="AA45" s="297"/>
    </row>
    <row r="46" spans="1:28" ht="13.5" customHeight="1">
      <c r="B46" s="252"/>
      <c r="C46" s="253"/>
      <c r="D46" s="253"/>
      <c r="E46" s="253"/>
      <c r="F46" s="253"/>
      <c r="G46" s="253"/>
      <c r="H46" s="253"/>
      <c r="I46" s="298" t="s">
        <v>72</v>
      </c>
      <c r="J46" s="299"/>
      <c r="K46" s="300"/>
      <c r="L46" s="304"/>
      <c r="M46" s="305"/>
      <c r="N46" s="305"/>
      <c r="O46" s="306"/>
      <c r="P46" s="304"/>
      <c r="Q46" s="305"/>
      <c r="R46" s="305"/>
      <c r="S46" s="306"/>
      <c r="T46" s="304"/>
      <c r="U46" s="305"/>
      <c r="V46" s="305"/>
      <c r="W46" s="306"/>
      <c r="X46" s="310"/>
      <c r="Y46" s="311"/>
      <c r="Z46" s="311"/>
      <c r="AA46" s="312"/>
    </row>
    <row r="47" spans="1:28">
      <c r="B47" s="254"/>
      <c r="C47" s="255"/>
      <c r="D47" s="255"/>
      <c r="E47" s="255"/>
      <c r="F47" s="255"/>
      <c r="G47" s="255"/>
      <c r="H47" s="255"/>
      <c r="I47" s="301"/>
      <c r="J47" s="302"/>
      <c r="K47" s="303"/>
      <c r="L47" s="307"/>
      <c r="M47" s="308"/>
      <c r="N47" s="308"/>
      <c r="O47" s="309"/>
      <c r="P47" s="307"/>
      <c r="Q47" s="308"/>
      <c r="R47" s="308"/>
      <c r="S47" s="309"/>
      <c r="T47" s="307"/>
      <c r="U47" s="308"/>
      <c r="V47" s="308"/>
      <c r="W47" s="309"/>
      <c r="X47" s="313"/>
      <c r="Y47" s="314"/>
      <c r="Z47" s="314"/>
      <c r="AA47" s="315"/>
    </row>
    <row r="48" spans="1:28">
      <c r="A48" s="105"/>
      <c r="B48" s="81"/>
      <c r="C48" s="81"/>
      <c r="D48" s="82"/>
      <c r="E48" s="82"/>
      <c r="F48" s="82"/>
      <c r="G48" s="82"/>
      <c r="H48" s="82"/>
      <c r="I48" s="83"/>
      <c r="J48" s="83"/>
      <c r="K48" s="83"/>
      <c r="L48" s="84"/>
      <c r="M48" s="85"/>
      <c r="N48" s="85"/>
      <c r="O48" s="86"/>
      <c r="P48" s="84"/>
      <c r="Q48" s="85"/>
      <c r="R48" s="85"/>
      <c r="S48" s="86"/>
      <c r="T48" s="84"/>
      <c r="U48" s="85"/>
      <c r="V48" s="85"/>
      <c r="W48" s="86"/>
      <c r="X48" s="84"/>
      <c r="Y48" s="87"/>
      <c r="Z48" s="85"/>
      <c r="AA48" s="86"/>
    </row>
    <row r="49" spans="1:28" ht="17.25">
      <c r="A49" s="98"/>
      <c r="B49" s="268" t="s">
        <v>87</v>
      </c>
      <c r="C49" s="268"/>
      <c r="D49" s="268"/>
      <c r="E49" s="268"/>
      <c r="F49" s="268"/>
      <c r="G49" s="268"/>
      <c r="H49" s="268"/>
      <c r="I49" s="88"/>
      <c r="J49" s="316" t="s">
        <v>73</v>
      </c>
      <c r="K49" s="316"/>
      <c r="L49" s="316"/>
      <c r="M49" s="316"/>
      <c r="N49" s="316"/>
      <c r="O49" s="316"/>
      <c r="P49" s="316"/>
      <c r="Q49" s="316"/>
      <c r="R49" s="316"/>
      <c r="S49" s="316"/>
      <c r="T49" s="89"/>
      <c r="U49" s="90"/>
      <c r="V49" s="317" t="s">
        <v>74</v>
      </c>
      <c r="W49" s="317"/>
      <c r="X49" s="317"/>
      <c r="Y49" s="270" t="s">
        <v>75</v>
      </c>
      <c r="Z49" s="270"/>
      <c r="AA49" s="270"/>
      <c r="AB49" s="90"/>
    </row>
    <row r="50" spans="1:28" ht="14.25" customHeight="1">
      <c r="A50" s="98"/>
      <c r="B50" s="269"/>
      <c r="C50" s="269"/>
      <c r="D50" s="269"/>
      <c r="E50" s="269"/>
      <c r="F50" s="269"/>
      <c r="G50" s="269"/>
      <c r="H50" s="269"/>
      <c r="I50" s="88"/>
      <c r="J50" s="271" t="s">
        <v>76</v>
      </c>
      <c r="K50" s="271"/>
      <c r="L50" s="271"/>
      <c r="M50" s="271"/>
      <c r="N50" s="271"/>
      <c r="O50" s="271"/>
      <c r="P50" s="271"/>
      <c r="Q50" s="271"/>
      <c r="R50" s="271"/>
      <c r="S50" s="271"/>
      <c r="T50" s="91"/>
      <c r="U50" s="92"/>
      <c r="V50" s="272"/>
      <c r="W50" s="273"/>
      <c r="X50" s="274"/>
      <c r="Y50" s="281"/>
      <c r="Z50" s="282"/>
      <c r="AA50" s="283"/>
      <c r="AB50" s="92"/>
    </row>
    <row r="51" spans="1:28" ht="14.25" customHeight="1">
      <c r="A51" s="92"/>
      <c r="B51" s="269"/>
      <c r="C51" s="269"/>
      <c r="D51" s="269"/>
      <c r="E51" s="269"/>
      <c r="F51" s="269"/>
      <c r="G51" s="269"/>
      <c r="H51" s="269"/>
      <c r="I51" s="88"/>
      <c r="J51" s="271"/>
      <c r="K51" s="271"/>
      <c r="L51" s="271"/>
      <c r="M51" s="271"/>
      <c r="N51" s="271"/>
      <c r="O51" s="271"/>
      <c r="P51" s="271"/>
      <c r="Q51" s="271"/>
      <c r="R51" s="271"/>
      <c r="S51" s="271"/>
      <c r="T51" s="91"/>
      <c r="U51" s="92"/>
      <c r="V51" s="275"/>
      <c r="W51" s="276"/>
      <c r="X51" s="277"/>
      <c r="Y51" s="284"/>
      <c r="Z51" s="285"/>
      <c r="AA51" s="286"/>
      <c r="AB51" s="92"/>
    </row>
    <row r="52" spans="1:28" ht="14.25" customHeight="1">
      <c r="A52" s="106"/>
      <c r="B52" s="269"/>
      <c r="C52" s="269"/>
      <c r="D52" s="269"/>
      <c r="E52" s="269"/>
      <c r="F52" s="269"/>
      <c r="G52" s="269"/>
      <c r="H52" s="269"/>
      <c r="I52" s="31"/>
      <c r="J52" s="271"/>
      <c r="K52" s="271"/>
      <c r="L52" s="271"/>
      <c r="M52" s="271"/>
      <c r="N52" s="271"/>
      <c r="O52" s="271"/>
      <c r="P52" s="271"/>
      <c r="Q52" s="271"/>
      <c r="R52" s="271"/>
      <c r="S52" s="271"/>
      <c r="T52" s="91"/>
      <c r="U52" s="93"/>
      <c r="V52" s="278"/>
      <c r="W52" s="279"/>
      <c r="X52" s="280"/>
      <c r="Y52" s="287"/>
      <c r="Z52" s="288"/>
      <c r="AA52" s="289"/>
      <c r="AB52" s="107"/>
    </row>
    <row r="53" spans="1:28" ht="33" customHeight="1">
      <c r="B53" s="269"/>
      <c r="C53" s="269"/>
      <c r="D53" s="269"/>
      <c r="E53" s="269"/>
      <c r="F53" s="269"/>
      <c r="G53" s="269"/>
      <c r="H53" s="269"/>
      <c r="J53" s="271"/>
      <c r="K53" s="271"/>
      <c r="L53" s="271"/>
      <c r="M53" s="271"/>
      <c r="N53" s="271"/>
      <c r="O53" s="271"/>
      <c r="P53" s="271"/>
      <c r="Q53" s="271"/>
      <c r="R53" s="271"/>
      <c r="S53" s="271"/>
      <c r="T53" s="91"/>
      <c r="U53" s="94"/>
      <c r="V53" s="290"/>
      <c r="W53" s="290"/>
      <c r="X53" s="291"/>
      <c r="Y53" s="292"/>
      <c r="Z53" s="292"/>
      <c r="AA53" s="95"/>
    </row>
  </sheetData>
  <mergeCells count="143">
    <mergeCell ref="B49:H53"/>
    <mergeCell ref="Y49:AA49"/>
    <mergeCell ref="J50:S53"/>
    <mergeCell ref="V50:X52"/>
    <mergeCell ref="Y50:AA52"/>
    <mergeCell ref="V53:W53"/>
    <mergeCell ref="X53:Z53"/>
    <mergeCell ref="L45:O45"/>
    <mergeCell ref="P45:S45"/>
    <mergeCell ref="T45:W45"/>
    <mergeCell ref="X45:AA45"/>
    <mergeCell ref="I46:K47"/>
    <mergeCell ref="L46:O47"/>
    <mergeCell ref="P46:S47"/>
    <mergeCell ref="T46:W47"/>
    <mergeCell ref="X46:AA47"/>
    <mergeCell ref="J49:S49"/>
    <mergeCell ref="V49:X49"/>
    <mergeCell ref="B43:H43"/>
    <mergeCell ref="J43:K43"/>
    <mergeCell ref="B44:H44"/>
    <mergeCell ref="J44:K44"/>
    <mergeCell ref="B45:H47"/>
    <mergeCell ref="I45:K45"/>
    <mergeCell ref="B37:H37"/>
    <mergeCell ref="J37:K37"/>
    <mergeCell ref="B38:C41"/>
    <mergeCell ref="D38:H38"/>
    <mergeCell ref="J38:K38"/>
    <mergeCell ref="D39:H39"/>
    <mergeCell ref="J39:K39"/>
    <mergeCell ref="D40:H40"/>
    <mergeCell ref="J40:K40"/>
    <mergeCell ref="D41:H41"/>
    <mergeCell ref="J41:K41"/>
    <mergeCell ref="B42:H42"/>
    <mergeCell ref="J42:K42"/>
    <mergeCell ref="D34:H34"/>
    <mergeCell ref="J34:K34"/>
    <mergeCell ref="D35:H35"/>
    <mergeCell ref="J35:K35"/>
    <mergeCell ref="B36:H36"/>
    <mergeCell ref="J36:K36"/>
    <mergeCell ref="G31:H31"/>
    <mergeCell ref="J31:K31"/>
    <mergeCell ref="D32:H32"/>
    <mergeCell ref="J32:K32"/>
    <mergeCell ref="D33:H33"/>
    <mergeCell ref="J33:K33"/>
    <mergeCell ref="G28:H28"/>
    <mergeCell ref="J28:K28"/>
    <mergeCell ref="G29:H29"/>
    <mergeCell ref="J29:K29"/>
    <mergeCell ref="G30:H30"/>
    <mergeCell ref="J30:K30"/>
    <mergeCell ref="G24:H24"/>
    <mergeCell ref="J24:K24"/>
    <mergeCell ref="D25:G26"/>
    <mergeCell ref="J25:K25"/>
    <mergeCell ref="H26:I26"/>
    <mergeCell ref="J26:K26"/>
    <mergeCell ref="D19:H19"/>
    <mergeCell ref="J19:K19"/>
    <mergeCell ref="C20:C26"/>
    <mergeCell ref="G20:H20"/>
    <mergeCell ref="J20:K20"/>
    <mergeCell ref="G21:H21"/>
    <mergeCell ref="J21:K21"/>
    <mergeCell ref="D22:F24"/>
    <mergeCell ref="G22:H22"/>
    <mergeCell ref="J22:K22"/>
    <mergeCell ref="J23:K23"/>
    <mergeCell ref="X9:AA12"/>
    <mergeCell ref="H14:I14"/>
    <mergeCell ref="J14:K14"/>
    <mergeCell ref="E15:G15"/>
    <mergeCell ref="H15:I15"/>
    <mergeCell ref="J15:K15"/>
    <mergeCell ref="E16:G16"/>
    <mergeCell ref="H16:I16"/>
    <mergeCell ref="J16:K16"/>
    <mergeCell ref="B13:I13"/>
    <mergeCell ref="J13:K13"/>
    <mergeCell ref="L13:M13"/>
    <mergeCell ref="P13:Q13"/>
    <mergeCell ref="T13:U13"/>
    <mergeCell ref="Y13:Z13"/>
    <mergeCell ref="B14:B35"/>
    <mergeCell ref="C14:C19"/>
    <mergeCell ref="D14:D16"/>
    <mergeCell ref="E14:G14"/>
    <mergeCell ref="C27:C35"/>
    <mergeCell ref="D27:F31"/>
    <mergeCell ref="G27:H27"/>
    <mergeCell ref="J27:K27"/>
    <mergeCell ref="G23:H23"/>
    <mergeCell ref="T10:W10"/>
    <mergeCell ref="B8:B11"/>
    <mergeCell ref="C8:H11"/>
    <mergeCell ref="J9:K9"/>
    <mergeCell ref="L9:O9"/>
    <mergeCell ref="P9:S9"/>
    <mergeCell ref="T9:W9"/>
    <mergeCell ref="J11:K12"/>
    <mergeCell ref="L11:O12"/>
    <mergeCell ref="P11:S12"/>
    <mergeCell ref="T11:W12"/>
    <mergeCell ref="T7:V7"/>
    <mergeCell ref="W7:AA7"/>
    <mergeCell ref="O4:S4"/>
    <mergeCell ref="T4:V4"/>
    <mergeCell ref="W4:AA4"/>
    <mergeCell ref="B5:D5"/>
    <mergeCell ref="E5:L7"/>
    <mergeCell ref="O5:S5"/>
    <mergeCell ref="T5:V5"/>
    <mergeCell ref="W5:AA5"/>
    <mergeCell ref="B6:D6"/>
    <mergeCell ref="O6:S6"/>
    <mergeCell ref="R1:S1"/>
    <mergeCell ref="Y1:AA1"/>
    <mergeCell ref="B2:D2"/>
    <mergeCell ref="H2:J2"/>
    <mergeCell ref="T6:V6"/>
    <mergeCell ref="W6:AA6"/>
    <mergeCell ref="E3:K3"/>
    <mergeCell ref="P3:S3"/>
    <mergeCell ref="W3:AA3"/>
    <mergeCell ref="T3:V3"/>
    <mergeCell ref="D17:H17"/>
    <mergeCell ref="J17:K17"/>
    <mergeCell ref="D18:H18"/>
    <mergeCell ref="J18:K18"/>
    <mergeCell ref="E4:K4"/>
    <mergeCell ref="B1:F1"/>
    <mergeCell ref="I1:J1"/>
    <mergeCell ref="K1:N1"/>
    <mergeCell ref="B3:D3"/>
    <mergeCell ref="B7:C7"/>
    <mergeCell ref="J10:K10"/>
    <mergeCell ref="L10:O10"/>
    <mergeCell ref="O7:S7"/>
    <mergeCell ref="P10:S10"/>
  </mergeCells>
  <phoneticPr fontId="2"/>
  <dataValidations count="21">
    <dataValidation type="list" allowBlank="1" showInputMessage="1" showErrorMessage="1" sqref="O983027:S983030 O65523:S65526 O131059:S131062 O196595:S196598 O262131:S262134 O327667:S327670 O393203:S393206 O458739:S458742 O524275:S524278 O589811:S589814 O655347:S655350 O720883:S720886 O786419:S786422 O851955:S851958 O917491:S917494">
      <formula1>電話名義</formula1>
    </dataValidation>
    <dataValidation type="list" allowBlank="1" showInputMessage="1" showErrorMessage="1" sqref="D32:H35 D65551:H65554 D131087:H131090 D196623:H196626 D262159:H262162 D327695:H327698 D393231:H393234 D458767:H458770 D524303:H524306 D589839:H589842 D655375:H655378 D720911:H720914 D786447:H786450 D851983:H851986 D917519:H917522 D983055:H983058">
      <formula1>かき氷用品</formula1>
    </dataValidation>
    <dataValidation type="list" allowBlank="1" showInputMessage="1" showErrorMessage="1" sqref="H26:I26 H65545:I65545 H131081:I131081 H196617:I196617 H262153:I262153 H327689:I327689 H393225:I393225 H458761:I458761 H524297:I524297 H589833:I589833 H655369:I655369 H720905:I720905 H786441:I786441 H851977:I851977 H917513:I917513 H983049:I983049">
      <formula1>二日目</formula1>
    </dataValidation>
    <dataValidation type="list" allowBlank="1" showInputMessage="1" showErrorMessage="1" sqref="L46:W47 L65565:W65566 L131101:W131102 L196637:W196638 L262173:W262174 L327709:W327710 L393245:W393246 L458781:W458782 L524317:W524318 L589853:W589854 L655389:W655390 L720925:W720926 L786461:W786462 L851997:W851998 L917533:W917534 L983069:W983070">
      <formula1>集金2</formula1>
    </dataValidation>
    <dataValidation type="list" allowBlank="1" showInputMessage="1" showErrorMessage="1" sqref="G22:H24 G65541:H65543 G131077:H131079 G196613:H196615 G262149:H262151 G327685:H327687 G393221:H393223 G458757:H458759 G524293:H524295 G589829:H589831 G655365:H655367 G720901:H720903 G786437:H786439 G851973:H851975 G917509:H917511 G983045:H983047">
      <formula1>青赤区別</formula1>
    </dataValidation>
    <dataValidation type="list" allowBlank="1" showInputMessage="1" showErrorMessage="1" sqref="G20:H21 G65539:H65540 G131075:H131076 G196611:H196612 G262147:H262148 G327683:H327684 G393219:H393220 G458755:H458756 G524291:H524292 G589827:H589828 G655363:H655364 G720899:H720900 G786435:H786436 G851971:H851972 G917507:H917508 G983043:H983044">
      <formula1>返却可1</formula1>
    </dataValidation>
    <dataValidation type="list" allowBlank="1" showInputMessage="1" showErrorMessage="1" sqref="E5:L7 E65524:L65526 E131060:L131062 E196596:L196598 E262132:L262134 E327668:L327670 E393204:L393206 E458740:L458742 E524276:L524278 E589812:L589814 E655348:L655350 E720884:L720886 E786420:L786422 E851956:L851958 E917492:L917494 E983028:L983030">
      <formula1>ご来店</formula1>
    </dataValidation>
    <dataValidation type="list" allowBlank="1" showInputMessage="1" showErrorMessage="1" sqref="Y50 Y65569 Y131105 Y196641 Y262177 Y327713 Y393249 Y458785 Y524321 Y589857 Y655393 Y720929 Y786465 Y852001 Y917537 Y983073 B983076 B65572 B131108 B196644 B262180 B327716 B393252 B458788 B524324 B589860 B655396 B720932 B786468 B852004 B917540">
      <formula1>担当者名</formula1>
    </dataValidation>
    <dataValidation type="list" allowBlank="1" showInputMessage="1" showErrorMessage="1" sqref="E983072:H983072 E65568:H65568 E131104:H131104 E196640:H196640 E262176:H262176 E327712:H327712 E393248:H393248 E458784:H458784 E524320:H524320 E589856:H589856 E655392:H655392 E720928:H720928 E786464:H786464 E852000:H852000 E917536:H917536">
      <formula1>集金</formula1>
    </dataValidation>
    <dataValidation type="list" allowBlank="1" showInputMessage="1" showErrorMessage="1" sqref="S983026 L65522:N65522 L131058:N131058 L196594:N196594 L262130:N262130 L327666:N327666 L393202:N393202 L458738:N458738 L524274:N524274 L589810:N589810 L655346:N655346 L720882:N720882 L786418:N786418 L851954:N851954 L917490:N917490 L983026:N983026 O3 S65522 S131058 S196594 S262130 S327666 S393202 S458738 S524274 S589810 S655346 S720882 S786418 S851954 S917490">
      <formula1>担当</formula1>
    </dataValidation>
    <dataValidation type="list" allowBlank="1" showInputMessage="1" showErrorMessage="1" sqref="T983027:V983030 T65523:V65526 T131059:V131062 T196595:V196598 T262131:V262134 T327667:V327670 T393203:V393206 T458739:V458742 T524275:V524278 T589811:V589814 T655347:V655350 T720883:V720886 T786419:V786422 T851955:V851958 T917491:V917494">
      <formula1>telfax</formula1>
    </dataValidation>
    <dataValidation type="list" allowBlank="1" showInputMessage="1" showErrorMessage="1" sqref="T9:W9 T65528:W65528 T131064:W131064 T196600:W196600 T262136:W262136 T327672:W327672 T393208:W393208 T458744:W458744 T524280:W524280 T589816:W589816 T655352:W655352 T720888:W720888 T786424:W786424 T851960:W851960 T917496:W917496 T983032:W983032">
      <formula1>三回目</formula1>
    </dataValidation>
    <dataValidation type="list" allowBlank="1" showInputMessage="1" showErrorMessage="1" sqref="P9:S9 P65528:S65528 P131064:S131064 P196600:S196600 P262136:S262136 P327672:S327672 P393208:S393208 P458744:S458744 P524280:S524280 P589816:S589816 P655352:S655352 P720888:S720888 P786424:S786424 P851960:S851960 P917496:S917496 P983032:S983032">
      <formula1>二回目</formula1>
    </dataValidation>
    <dataValidation type="list" allowBlank="1" showInputMessage="1" showErrorMessage="1" sqref="L9:O9 L65528:O65528 L131064:O131064 L196600:O196600 L262136:O262136 L327672:O327672 L393208:O393208 L458744:O458744 L524280:O524280 L589816:O589816 L655352:O655352 L720888:O720888 L786424:O786424 L851960:O851960 L917496:O917496 L983032:O983032">
      <formula1>一回目</formula1>
    </dataValidation>
    <dataValidation type="list" allowBlank="1" showInputMessage="1" showErrorMessage="1" sqref="B1:F1 B65520:F65520 B131056:F131056 B196592:F196592 B262128:F262128 B327664:F327664 B393200:F393200 B458736:F458736 B524272:F524272 B589808:F589808 B655344:F655344 B720880:F720880 B786416:F786416 B851952:F851952 B917488:F917488 B983024:F983024">
      <formula1>書</formula1>
    </dataValidation>
    <dataValidation type="list" allowBlank="1" showInputMessage="1" showErrorMessage="1" sqref="H14:I16 H65533:I65535 H131069:I131071 H196605:I196607 H262141:I262143 H327677:I327679 H393213:I393215 H458749:I458751 H524285:I524287 H589821:I589823 H655357:I655359 H720893:I720895 H786429:I786431 H851965:I851967 H917501:I917503 H983037:I983039">
      <formula1>用途</formula1>
    </dataValidation>
    <dataValidation type="list" allowBlank="1" showInputMessage="1" showErrorMessage="1" sqref="D17:H19 D65536:H65538 D131072:H131074 D196608:H196610 D262144:H262146 D327680:H327682 D393216:H393218 D458752:H458754 D524288:H524290 D589824:H589826 D655360:H655362 D720896:H720898 D786432:H786434 D851968:H851970 D917504:H917506 D983040:H983042">
      <formula1>ﾛｯｸ･ﾀﾞｲﾔ</formula1>
    </dataValidation>
    <dataValidation type="list" allowBlank="1" showInputMessage="1" showErrorMessage="1" sqref="E14:G16 E65533:G65535 E131069:G131071 E196605:G196607 E262141:G262143 E327677:G327679 E393213:G393215 E458749:G458751 E524285:G524287 E589821:G589823 E655357:G655359 E720893:G720895 E786429:G786431 E851965:G851967 E917501:G917503 E983037:G983039">
      <formula1>氷単位</formula1>
    </dataValidation>
    <dataValidation type="list" allowBlank="1" showInputMessage="1" showErrorMessage="1" sqref="B36:H37 B65555:H65556 B131091:H131092 B196627:H196628 B262163:H262164 B327699:H327700 B393235:H393236 B458771:H458772 B524307:H524308 B589843:H589844 B655379:H655380 B720915:H720916 B786451:H786452 B851987:H851988 B917523:H917524 B983059:H983060">
      <formula1>ドライアイス</formula1>
    </dataValidation>
    <dataValidation type="list" allowBlank="1" showInputMessage="1" showErrorMessage="1" sqref="D38:H41 D65557:H65560 D131093:H131096 D196629:H196632 D262165:H262168 D327701:H327704 D393237:H393240 D458773:H458776 D524309:H524312 D589845:H589848 D655381:H655384 D720917:H720920 D786453:H786456 D851989:H851992 D917525:H917528 D983061:H983064">
      <formula1>ガス</formula1>
    </dataValidation>
    <dataValidation type="list" allowBlank="1" showInputMessage="1" showErrorMessage="1" sqref="B42:H44 B65561:H65563 B131097:H131099 B196633:H196635 B262169:H262171 B327705:H327707 B393241:H393243 B458777:H458779 B524313:H524315 B589849:H589851 B655385:H655387 B720921:H720923 B786457:H786459 B851993:H851995 B917529:H917531 B983065:H983067">
      <formula1>配達.保証金…</formula1>
    </dataValidation>
  </dataValidations>
  <pageMargins left="0.19685039370078741" right="0.19685039370078741" top="0.74803149606299213" bottom="0.55118110236220474" header="0.31496062992125984" footer="0.31496062992125984"/>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2019-07-24T10:11:15Z</cp:lastPrinted>
  <dcterms:created xsi:type="dcterms:W3CDTF">2019-07-18T10:28:35Z</dcterms:created>
  <dcterms:modified xsi:type="dcterms:W3CDTF">2019-07-24T11:06:14Z</dcterms:modified>
</cp:coreProperties>
</file>